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целевая" sheetId="1" r:id="rId1"/>
    <sheet name="ведомств" sheetId="2" r:id="rId2"/>
    <sheet name="справочная" sheetId="3" r:id="rId3"/>
  </sheets>
  <definedNames>
    <definedName name="_xlnm.Print_Area" localSheetId="1">'ведомств'!$A$1:$H$153</definedName>
    <definedName name="_xlnm.Print_Area" localSheetId="2">'справочная'!$A$1:$K$154</definedName>
    <definedName name="_xlnm.Print_Area" localSheetId="0">'целевая'!$A$1:$G$125</definedName>
  </definedNames>
  <calcPr fullCalcOnLoad="1"/>
</workbook>
</file>

<file path=xl/sharedStrings.xml><?xml version="1.0" encoding="utf-8"?>
<sst xmlns="http://schemas.openxmlformats.org/spreadsheetml/2006/main" count="1565" uniqueCount="234">
  <si>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</si>
  <si>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</si>
  <si>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</si>
  <si>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</si>
  <si>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</si>
  <si>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</si>
  <si>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</si>
  <si>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</si>
  <si>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</si>
  <si>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</si>
  <si>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</si>
  <si>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</si>
  <si>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</si>
  <si>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</si>
  <si>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</si>
  <si>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</si>
  <si>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</si>
  <si>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</si>
  <si>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</si>
  <si>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</si>
  <si>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</si>
  <si>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</si>
  <si>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</si>
  <si>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</si>
  <si>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</si>
  <si>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 xml:space="preserve">Мероприятия по предупреждению и ликвидации последствий чрезвычайных ситуаций и стихийных бедствий 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</si>
  <si>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</si>
  <si>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</si>
  <si>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</si>
  <si>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</si>
  <si>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</si>
  <si>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</si>
  <si>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</si>
  <si>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</si>
  <si>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</si>
  <si>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</si>
  <si>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</si>
  <si>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</si>
  <si>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</si>
  <si>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</si>
  <si>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08</t>
  </si>
  <si>
    <t>Обеспечение деятельности (оказание услуг) подведомственных учреждений</t>
  </si>
  <si>
    <t>Физическая культура и спорт</t>
  </si>
  <si>
    <t>11</t>
  </si>
  <si>
    <t>Дорожное хозяйство (дорожные фонды)</t>
  </si>
  <si>
    <t>Вед</t>
  </si>
  <si>
    <t>Александровского сельского поселения</t>
  </si>
  <si>
    <t>Социальная политика</t>
  </si>
  <si>
    <t>Социальное обеспечение населения</t>
  </si>
  <si>
    <t xml:space="preserve">Глава Александровского сельского </t>
  </si>
  <si>
    <t xml:space="preserve">Усть-Лабинского района 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</si>
  <si>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</si>
  <si>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</si>
  <si>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Высшее должностное лицо Александровского сельского поселения Усть-Лабинского района</t>
  </si>
  <si>
    <t>Обеспечение деятельности администрации</t>
  </si>
  <si>
    <t>Обеспечение функционирования администрации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</si>
  <si>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</si>
  <si>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</si>
  <si>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</si>
  <si>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</si>
  <si>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06</t>
  </si>
  <si>
    <t>Расходы на обеспечение функций органов местного самоуправления по передаваемым полномочиям поселений</t>
  </si>
  <si>
    <t>Финансовое обеспечение непредвиденных расходов</t>
  </si>
  <si>
    <t>Резервные фонды администрации Александровского сельского поселения Усть-Лабинского района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</si>
  <si>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</si>
  <si>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Мероприятия в рамках управления имуществом Александровского сельского поселения Усть-Лабинского района</t>
  </si>
  <si>
    <t>Обеспечение деятельности администрации Александровского сельского поселения Усть-Лабинского района</t>
  </si>
  <si>
    <t>Переданные межбюджетные трансферты в бюджеты поселений</t>
  </si>
  <si>
    <t>Защита населения и территории от последствий  чрезвычайных ситуаций природного и техногенного характера, гражданская оборона</t>
  </si>
  <si>
    <t>Мероприятия по гражданской обороне, предупреждению и ликвидации чрезвычайных ситуаций, стихийных бедствий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</si>
  <si>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 по передаваемым полномочиям поселений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</si>
  <si>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</si>
  <si>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</si>
  <si>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</si>
  <si>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мероприятия по благоустройству городских округов и поселений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</si>
  <si>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</si>
  <si>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</si>
  <si>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</si>
  <si>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</si>
  <si>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Культура и кинематография</t>
  </si>
  <si>
    <t xml:space="preserve">Культура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</si>
  <si>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</si>
  <si>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</si>
  <si>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</si>
  <si>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</si>
  <si>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</si>
  <si>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</si>
  <si>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300</t>
  </si>
  <si>
    <t>Реализация мероприятий по уличному освещению</t>
  </si>
  <si>
    <t>Реализация прочих мероприятий по благоустройству городских округов и поселений</t>
  </si>
  <si>
    <t>Озеленение</t>
  </si>
  <si>
    <t>Реализация мероприятий по озеленению</t>
  </si>
  <si>
    <t>Приложение  № 8</t>
  </si>
  <si>
    <t>Приложение  № 9</t>
  </si>
  <si>
    <t>Благоустройство. Другие вопросы в области ЖКХ.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</si>
  <si>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</si>
  <si>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</si>
  <si>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</si>
  <si>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</si>
  <si>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</si>
  <si>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</si>
  <si>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</si>
  <si>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</si>
  <si>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51 1 00 21190</t>
  </si>
  <si>
    <t>51 4 00 00000</t>
  </si>
  <si>
    <t>51 4 00 10490</t>
  </si>
  <si>
    <t>52 0 00 00000</t>
  </si>
  <si>
    <t>52 1 00 00000</t>
  </si>
  <si>
    <t>52 1 00 10390</t>
  </si>
  <si>
    <t>53 0 00 00000</t>
  </si>
  <si>
    <t>53 0 00 10070</t>
  </si>
  <si>
    <t>54 0 00 00000</t>
  </si>
  <si>
    <t>54 0 00 10070</t>
  </si>
  <si>
    <t>71 0 00 00000</t>
  </si>
  <si>
    <t>71 0 00 10070</t>
  </si>
  <si>
    <t>51 6 00 00000</t>
  </si>
  <si>
    <t>51 6 00 51180</t>
  </si>
  <si>
    <t>56 0 00 00000</t>
  </si>
  <si>
    <t>56 1 00 00000</t>
  </si>
  <si>
    <t>56 1 00 11540</t>
  </si>
  <si>
    <t xml:space="preserve">56 1 00 11540 </t>
  </si>
  <si>
    <t>57 0 00 00000</t>
  </si>
  <si>
    <t>57 0 00 10070</t>
  </si>
  <si>
    <t>59 0 00 00000</t>
  </si>
  <si>
    <t>59 0 00 11080</t>
  </si>
  <si>
    <t>60 0 00 00000</t>
  </si>
  <si>
    <t>60 0 00 10070</t>
  </si>
  <si>
    <t xml:space="preserve">62 0 00 00000 </t>
  </si>
  <si>
    <t>62 0 00 10070</t>
  </si>
  <si>
    <t>64 0 00 00000</t>
  </si>
  <si>
    <t>64 0 00 11030</t>
  </si>
  <si>
    <t>66 0 00 00000</t>
  </si>
  <si>
    <t>66 0 00 00590</t>
  </si>
  <si>
    <t>67 0 00 00000</t>
  </si>
  <si>
    <t>67 0 00 10070</t>
  </si>
  <si>
    <t>68 0 00 00000</t>
  </si>
  <si>
    <t>68 1 00 00000</t>
  </si>
  <si>
    <t>68 1 00 00590</t>
  </si>
  <si>
    <t>68 1 00 81440</t>
  </si>
  <si>
    <t xml:space="preserve">68 2 00 00000 </t>
  </si>
  <si>
    <t>68 2 00 00590</t>
  </si>
  <si>
    <t>68 3 00 00000</t>
  </si>
  <si>
    <t>69 0 00 00000</t>
  </si>
  <si>
    <t>69 0 00 10070</t>
  </si>
  <si>
    <t xml:space="preserve">Физическая культура </t>
  </si>
  <si>
    <t>Обеспечение населения услугами учреждений физической культуры и спорта</t>
  </si>
  <si>
    <t>70 0 00  00590</t>
  </si>
  <si>
    <t>70 0 00 00590</t>
  </si>
  <si>
    <t>70 0 00 00000</t>
  </si>
  <si>
    <t>Закупка товаров, работ и услуг для обеспечения государственных (муниципальных) нужд</t>
  </si>
  <si>
    <t>73 0 0000000</t>
  </si>
  <si>
    <t>73 0 0010070</t>
  </si>
  <si>
    <t>Закупка товаров, работ и услуг для обеспечениягосударственных (муниципальных) нужд</t>
  </si>
  <si>
    <t>поселения Усть-Лабинского района                                                              О.В.Склярова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</si>
  <si>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</si>
  <si>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74 0 0000000</t>
  </si>
  <si>
    <t>74 0 0010070</t>
  </si>
  <si>
    <t>800</t>
  </si>
  <si>
    <t xml:space="preserve">Комплектование книжных фондов библиотек муниципальных образований </t>
  </si>
  <si>
    <t>64 2 00 11060</t>
  </si>
  <si>
    <t>64 2 00 00000</t>
  </si>
  <si>
    <t>64 1 00 11040</t>
  </si>
  <si>
    <t>64 1 00 00000</t>
  </si>
  <si>
    <t>Реализация мероприятий других вопросов в области национальной экономики</t>
  </si>
  <si>
    <t>Мероприятия по землеустройству и землепользованию</t>
  </si>
  <si>
    <t>61 1 00 00000</t>
  </si>
  <si>
    <t>Реализация мероприятий по землеустройству и землепользованию</t>
  </si>
  <si>
    <t xml:space="preserve">61 1 00 11020 </t>
  </si>
  <si>
    <t>500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</si>
  <si>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2018 год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</si>
  <si>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2018год"</t>
  </si>
  <si>
    <t>Ведомственная целевая программа " Кадровое обеспечение сферы культуры Александровского сельского поселения Усть-Лабинского района " на 2018 год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</si>
  <si>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 год"</t>
  </si>
  <si>
    <t>поселения Усть-Лабинского района                                                                                         О.В.Склярова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</si>
  <si>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2018 год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</si>
  <si>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2018 год"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</si>
  <si>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2018 год" 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</si>
  <si>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2018 год" </t>
  </si>
  <si>
    <t>Ведомственная целевая программа "Развитие муниципальной службы в  Александровском сельском поселении Усть-Лабинского района в 2018 году"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</si>
  <si>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 год"</t>
  </si>
  <si>
    <t xml:space="preserve">ВЕДОМСТВЕННАЯ СТРУКТУРА РАСХОДОВ бюджета Александровского сельского поселения Усть-Лабинского района на 2018 год 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</si>
  <si>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2018год"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</si>
  <si>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2018год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</si>
  <si>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2018год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</si>
  <si>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2018 году"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</si>
  <si>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2018год" 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</si>
  <si>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2018год" </t>
  </si>
  <si>
    <t>Ведомственная целевая программа "Развитие муниципальной службы в  Александровском сельском поселении Усть-Лабинского района в 2018году"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</si>
  <si>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2018год"</t>
  </si>
  <si>
    <t xml:space="preserve">Ведомственная целевая программа "Проведение  статистического наблюдения за бюджетами домашних хозяйств населенных пунктов Александровского сельского поселения Усть-Лабинского района на 2018год" 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</si>
  <si>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2018 год </t>
  </si>
  <si>
    <t>к Решению Совета</t>
  </si>
  <si>
    <t xml:space="preserve"> О бюджете Александровского сельского поселения </t>
  </si>
  <si>
    <t>Усть-Лабинского района на 2018 год</t>
  </si>
  <si>
    <t>от 08 декабря 2017 год № 2 протокол № 54</t>
  </si>
  <si>
    <t xml:space="preserve"> </t>
  </si>
  <si>
    <t>Приложение  № 4</t>
  </si>
  <si>
    <t xml:space="preserve"> О внесении изменений в  бюджет Александровского сельского поселения </t>
  </si>
  <si>
    <t>Приложение  № 3</t>
  </si>
  <si>
    <t>Справочная</t>
  </si>
  <si>
    <t xml:space="preserve">Сумма предусмотренная в бюджете </t>
  </si>
  <si>
    <t>к уточнению</t>
  </si>
  <si>
    <t>сумма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</si>
  <si>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2017 год"</t>
  </si>
  <si>
    <t>61 000  00000</t>
  </si>
  <si>
    <t>Поэтапное повышение уровня средней заработной платы работников муниципальных казенных учреждений Александровского сельского поселения Усть-Лабинского района</t>
  </si>
  <si>
    <t>68 3 10 S0120</t>
  </si>
  <si>
    <t>Ежемесячные денежные выплаты стимулирующего характера работников муниципальных учреждений в сфере культуры Александровского сельского поселения Усть-Лабинского района</t>
  </si>
  <si>
    <t>68 3 20 S0120</t>
  </si>
  <si>
    <t>Глава Александровского сельского поселения Усть-Лабинского района</t>
  </si>
  <si>
    <t>О.В. Склярова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</si>
  <si>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2018од"</t>
  </si>
  <si>
    <t>Ведомственная целевая программа "Развитие малого и среднего предпринимательства на территории Александровского сельского посе ления Усть-Лабинского района" на 2018 год</t>
  </si>
  <si>
    <t>Ежемесячные денежные выплаты стимулирующего характера</t>
  </si>
  <si>
    <t>68 3 20 00000</t>
  </si>
  <si>
    <t>Ведомственная целевая программа " Кадровое обеспечение сферы культуры Александровского сельского поселения Усть-Лабинского района " на 2017год</t>
  </si>
  <si>
    <t>68 3 00 S0120</t>
  </si>
  <si>
    <t>Субсидии на капитальный ремонт  и ремонт автомобтльных дорогобщего тпользования местного значения</t>
  </si>
  <si>
    <t xml:space="preserve">  </t>
  </si>
  <si>
    <t>59 0 00 S2440</t>
  </si>
  <si>
    <t>Государственная программа Краснодарского края "Развитие сети автомобильных дорог Краснодарского края", подпрограмма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</t>
  </si>
  <si>
    <t>59 0 00 S0000</t>
  </si>
  <si>
    <t xml:space="preserve">Муниципальная целевая программа
«Развитие сети автомобильных дорог общего пользования местного значения на территории Александровского сельского поселения Усть-Лабинского района на 2018 год».
</t>
  </si>
  <si>
    <t>68 3 00 60120</t>
  </si>
  <si>
    <t>65 0 00 00000</t>
  </si>
  <si>
    <t>65 0 00 10070</t>
  </si>
  <si>
    <t>Ведомственная целевая программа "Проведение мероприятий по благоустройству территории Александровского сельского поселенияУсть-Лабинского района"на 2018 год</t>
  </si>
  <si>
    <t>59 1 00 S2440</t>
  </si>
  <si>
    <t>Реализация мероприятий муниципальной целевой программы</t>
  </si>
  <si>
    <t>59 1 00 00000</t>
  </si>
  <si>
    <t>Субсидии на капитальный ремонт  и ремонт автомобильных дорог общего  пользования местного значения</t>
  </si>
  <si>
    <t>от 29 мая 2018 год № 1 протокол № 63</t>
  </si>
  <si>
    <t>от 29 мая 2018 год № 1протокол №63</t>
  </si>
  <si>
    <t>Приложение № 5                                                                                                                       к решению Совета Александровского сельского поселения Усть-Лабинского района   от "29"  мая 2018 года № 1протокол № 63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</si>
</sst>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77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177" fontId="8" fillId="0" borderId="14" xfId="0" applyNumberFormat="1" applyFont="1" applyBorder="1" applyAlignment="1">
      <alignment horizontal="right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wrapText="1"/>
    </xf>
    <xf numFmtId="177" fontId="8" fillId="0" borderId="15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 horizontal="right" wrapText="1"/>
    </xf>
    <xf numFmtId="49" fontId="7" fillId="33" borderId="15" xfId="0" applyNumberFormat="1" applyFont="1" applyFill="1" applyBorder="1" applyAlignment="1">
      <alignment horizontal="right" wrapText="1"/>
    </xf>
    <xf numFmtId="49" fontId="8" fillId="33" borderId="15" xfId="0" applyNumberFormat="1" applyFont="1" applyFill="1" applyBorder="1" applyAlignment="1">
      <alignment horizontal="right" wrapText="1"/>
    </xf>
    <xf numFmtId="177" fontId="7" fillId="33" borderId="15" xfId="0" applyNumberFormat="1" applyFont="1" applyFill="1" applyBorder="1" applyAlignment="1">
      <alignment horizontal="right" wrapText="1"/>
    </xf>
    <xf numFmtId="177" fontId="47" fillId="33" borderId="15" xfId="0" applyNumberFormat="1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49" fontId="7" fillId="0" borderId="15" xfId="0" applyNumberFormat="1" applyFont="1" applyBorder="1" applyAlignment="1">
      <alignment horizontal="right" wrapText="1"/>
    </xf>
    <xf numFmtId="177" fontId="7" fillId="0" borderId="15" xfId="0" applyNumberFormat="1" applyFont="1" applyBorder="1" applyAlignment="1">
      <alignment horizontal="right" wrapText="1"/>
    </xf>
    <xf numFmtId="177" fontId="47" fillId="0" borderId="15" xfId="0" applyNumberFormat="1" applyFont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15" xfId="0" applyFont="1" applyFill="1" applyBorder="1" applyAlignment="1">
      <alignment horizontal="right" wrapText="1"/>
    </xf>
    <xf numFmtId="177" fontId="8" fillId="33" borderId="15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177" fontId="7" fillId="33" borderId="15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177" fontId="8" fillId="33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right"/>
    </xf>
    <xf numFmtId="0" fontId="47" fillId="0" borderId="15" xfId="0" applyFont="1" applyBorder="1" applyAlignment="1">
      <alignment wrapText="1"/>
    </xf>
    <xf numFmtId="177" fontId="8" fillId="0" borderId="15" xfId="0" applyNumberFormat="1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right"/>
    </xf>
    <xf numFmtId="177" fontId="48" fillId="0" borderId="15" xfId="0" applyNumberFormat="1" applyFont="1" applyBorder="1" applyAlignment="1">
      <alignment/>
    </xf>
    <xf numFmtId="177" fontId="47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77" fontId="4" fillId="0" borderId="15" xfId="0" applyNumberFormat="1" applyFont="1" applyBorder="1" applyAlignment="1">
      <alignment horizontal="right" vertical="top"/>
    </xf>
    <xf numFmtId="177" fontId="2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47" fillId="34" borderId="15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7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15" xfId="0" applyFont="1" applyBorder="1" applyAlignment="1">
      <alignment horizontal="left" wrapText="1"/>
    </xf>
    <xf numFmtId="0" fontId="7" fillId="34" borderId="15" xfId="0" applyFont="1" applyFill="1" applyBorder="1" applyAlignment="1">
      <alignment wrapText="1"/>
    </xf>
    <xf numFmtId="0" fontId="7" fillId="35" borderId="15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horizontal="right" wrapText="1"/>
    </xf>
    <xf numFmtId="49" fontId="7" fillId="35" borderId="15" xfId="0" applyNumberFormat="1" applyFont="1" applyFill="1" applyBorder="1" applyAlignment="1">
      <alignment horizontal="right" wrapText="1"/>
    </xf>
    <xf numFmtId="177" fontId="8" fillId="35" borderId="15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 vertical="top" wrapText="1"/>
    </xf>
    <xf numFmtId="49" fontId="7" fillId="0" borderId="15" xfId="0" applyNumberFormat="1" applyFont="1" applyBorder="1" applyAlignment="1">
      <alignment horizontal="right"/>
    </xf>
    <xf numFmtId="0" fontId="47" fillId="0" borderId="15" xfId="0" applyFont="1" applyBorder="1" applyAlignment="1">
      <alignment vertical="top" wrapText="1"/>
    </xf>
    <xf numFmtId="0" fontId="4" fillId="33" borderId="15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right"/>
    </xf>
    <xf numFmtId="177" fontId="4" fillId="33" borderId="15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77" fontId="2" fillId="0" borderId="15" xfId="0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0" fontId="7" fillId="0" borderId="0" xfId="0" applyFont="1" applyAlignment="1">
      <alignment horizontal="right" wrapText="1"/>
    </xf>
    <xf numFmtId="0" fontId="4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zoomScale="75" zoomScaleNormal="75" workbookViewId="0" topLeftCell="A16">
      <selection activeCell="H10" sqref="H10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9.140625" style="0" customWidth="1"/>
  </cols>
  <sheetData>
    <row r="1" ht="15.75">
      <c r="B1" s="93"/>
    </row>
    <row r="2" spans="1:7" ht="18.75">
      <c r="A2" s="2"/>
      <c r="B2" s="2"/>
      <c r="C2" s="4"/>
      <c r="D2" s="4"/>
      <c r="E2" s="4"/>
      <c r="F2" s="4"/>
      <c r="G2" s="5" t="s">
        <v>198</v>
      </c>
    </row>
    <row r="3" spans="1:7" ht="15.75">
      <c r="A3" s="115" t="s">
        <v>191</v>
      </c>
      <c r="B3" s="115"/>
      <c r="C3" s="115"/>
      <c r="D3" s="115"/>
      <c r="E3" s="115"/>
      <c r="F3" s="115"/>
      <c r="G3" s="115"/>
    </row>
    <row r="4" spans="1:7" ht="15.75">
      <c r="A4" s="115" t="s">
        <v>46</v>
      </c>
      <c r="B4" s="115"/>
      <c r="C4" s="115"/>
      <c r="D4" s="115"/>
      <c r="E4" s="115"/>
      <c r="F4" s="115"/>
      <c r="G4" s="115"/>
    </row>
    <row r="5" spans="1:7" ht="15.75">
      <c r="A5" s="115" t="s">
        <v>50</v>
      </c>
      <c r="B5" s="115"/>
      <c r="C5" s="115"/>
      <c r="D5" s="115"/>
      <c r="E5" s="115"/>
      <c r="F5" s="115"/>
      <c r="G5" s="115"/>
    </row>
    <row r="6" spans="1:7" ht="15.75">
      <c r="A6" s="113" t="s">
        <v>231</v>
      </c>
      <c r="B6" s="113"/>
      <c r="C6" s="113"/>
      <c r="D6" s="113"/>
      <c r="E6" s="113"/>
      <c r="F6" s="113"/>
      <c r="G6" s="113"/>
    </row>
    <row r="7" spans="1:7" ht="15.75">
      <c r="A7" s="113" t="s">
        <v>192</v>
      </c>
      <c r="B7" s="113"/>
      <c r="C7" s="113"/>
      <c r="D7" s="113"/>
      <c r="E7" s="113"/>
      <c r="F7" s="113"/>
      <c r="G7" s="113"/>
    </row>
    <row r="8" spans="1:7" ht="15.75">
      <c r="A8" s="113" t="s">
        <v>193</v>
      </c>
      <c r="B8" s="113"/>
      <c r="C8" s="113"/>
      <c r="D8" s="113"/>
      <c r="E8" s="113"/>
      <c r="F8" s="113"/>
      <c r="G8" s="113"/>
    </row>
    <row r="10" spans="1:7" ht="18.75" customHeight="1">
      <c r="A10" s="2"/>
      <c r="B10" s="2"/>
      <c r="C10" s="4"/>
      <c r="D10" s="4"/>
      <c r="E10" s="4"/>
      <c r="F10" s="4"/>
      <c r="G10" s="5" t="s">
        <v>92</v>
      </c>
    </row>
    <row r="11" spans="1:8" ht="18" customHeight="1">
      <c r="A11" s="115" t="s">
        <v>191</v>
      </c>
      <c r="B11" s="115"/>
      <c r="C11" s="115"/>
      <c r="D11" s="115"/>
      <c r="E11" s="115"/>
      <c r="F11" s="115"/>
      <c r="G11" s="115"/>
      <c r="H11" s="21"/>
    </row>
    <row r="12" spans="1:8" ht="20.25" customHeight="1">
      <c r="A12" s="115" t="s">
        <v>46</v>
      </c>
      <c r="B12" s="115"/>
      <c r="C12" s="115"/>
      <c r="D12" s="115"/>
      <c r="E12" s="115"/>
      <c r="F12" s="115"/>
      <c r="G12" s="115"/>
      <c r="H12" s="21"/>
    </row>
    <row r="13" spans="1:8" ht="20.25" customHeight="1">
      <c r="A13" s="115" t="s">
        <v>50</v>
      </c>
      <c r="B13" s="115"/>
      <c r="C13" s="115"/>
      <c r="D13" s="115"/>
      <c r="E13" s="115"/>
      <c r="F13" s="115"/>
      <c r="G13" s="115"/>
      <c r="H13" s="21"/>
    </row>
    <row r="14" spans="1:8" ht="20.25" customHeight="1">
      <c r="A14" s="113" t="s">
        <v>194</v>
      </c>
      <c r="B14" s="113"/>
      <c r="C14" s="113"/>
      <c r="D14" s="113"/>
      <c r="E14" s="113"/>
      <c r="F14" s="113"/>
      <c r="G14" s="113"/>
      <c r="H14" s="20"/>
    </row>
    <row r="15" spans="1:8" ht="20.25" customHeight="1">
      <c r="A15" s="113" t="s">
        <v>192</v>
      </c>
      <c r="B15" s="113"/>
      <c r="C15" s="113"/>
      <c r="D15" s="113"/>
      <c r="E15" s="113"/>
      <c r="F15" s="113"/>
      <c r="G15" s="113"/>
      <c r="H15" s="20"/>
    </row>
    <row r="16" spans="1:8" ht="20.25" customHeight="1">
      <c r="A16" s="113" t="s">
        <v>193</v>
      </c>
      <c r="B16" s="113"/>
      <c r="C16" s="113"/>
      <c r="D16" s="113"/>
      <c r="E16" s="113"/>
      <c r="F16" s="113"/>
      <c r="G16" s="113"/>
      <c r="H16" s="20"/>
    </row>
    <row r="17" spans="1:7" ht="20.25" customHeight="1">
      <c r="A17" s="18"/>
      <c r="B17" s="18"/>
      <c r="C17" s="18"/>
      <c r="D17" s="18"/>
      <c r="E17" s="18"/>
      <c r="F17" s="18"/>
      <c r="G17" s="18"/>
    </row>
    <row r="18" spans="1:9" ht="53.25" customHeight="1">
      <c r="A18" s="116" t="s">
        <v>190</v>
      </c>
      <c r="B18" s="116"/>
      <c r="C18" s="116"/>
      <c r="D18" s="116"/>
      <c r="E18" s="116"/>
      <c r="F18" s="116"/>
      <c r="G18" s="116"/>
      <c r="H18" s="6"/>
      <c r="I18" t="s">
        <v>195</v>
      </c>
    </row>
    <row r="19" spans="1:7" ht="15.75" customHeight="1" thickBot="1">
      <c r="A19" s="2"/>
      <c r="B19" s="2"/>
      <c r="C19" s="2"/>
      <c r="D19" s="2"/>
      <c r="E19" s="1"/>
      <c r="F19" s="117" t="s">
        <v>0</v>
      </c>
      <c r="G19" s="117"/>
    </row>
    <row r="20" spans="1:7" ht="37.5">
      <c r="A20" s="14" t="s">
        <v>1</v>
      </c>
      <c r="B20" s="15" t="s">
        <v>2</v>
      </c>
      <c r="C20" s="16" t="s">
        <v>3</v>
      </c>
      <c r="D20" s="16" t="s">
        <v>4</v>
      </c>
      <c r="E20" s="16" t="s">
        <v>5</v>
      </c>
      <c r="F20" s="16" t="s">
        <v>6</v>
      </c>
      <c r="G20" s="15" t="s">
        <v>7</v>
      </c>
    </row>
    <row r="21" spans="1:7" ht="15.75">
      <c r="A21" s="48"/>
      <c r="B21" s="33" t="s">
        <v>8</v>
      </c>
      <c r="C21" s="50"/>
      <c r="D21" s="50"/>
      <c r="E21" s="50"/>
      <c r="F21" s="50"/>
      <c r="G21" s="37">
        <f>G22</f>
        <v>16330.099999999997</v>
      </c>
    </row>
    <row r="22" spans="1:7" ht="30.75" customHeight="1">
      <c r="A22" s="33" t="s">
        <v>9</v>
      </c>
      <c r="B22" s="34" t="s">
        <v>51</v>
      </c>
      <c r="C22" s="36"/>
      <c r="D22" s="36"/>
      <c r="E22" s="36"/>
      <c r="F22" s="36"/>
      <c r="G22" s="37">
        <f>G23+G27+G36+G38+G41+G44+G47+G56+G60+G63+G70+G73+G76+G88+G94+G97+G116+G119+G50+G53</f>
        <v>16330.099999999997</v>
      </c>
    </row>
    <row r="23" spans="1:7" ht="36" customHeight="1">
      <c r="A23" s="48"/>
      <c r="B23" s="49" t="s">
        <v>52</v>
      </c>
      <c r="C23" s="50" t="s">
        <v>12</v>
      </c>
      <c r="D23" s="50" t="s">
        <v>14</v>
      </c>
      <c r="E23" s="50" t="s">
        <v>95</v>
      </c>
      <c r="F23" s="50"/>
      <c r="G23" s="51">
        <f>G24</f>
        <v>783.5</v>
      </c>
    </row>
    <row r="24" spans="1:7" ht="34.5" customHeight="1">
      <c r="A24" s="48"/>
      <c r="B24" s="49" t="s">
        <v>53</v>
      </c>
      <c r="C24" s="50" t="s">
        <v>12</v>
      </c>
      <c r="D24" s="50" t="s">
        <v>14</v>
      </c>
      <c r="E24" s="50" t="s">
        <v>96</v>
      </c>
      <c r="F24" s="50"/>
      <c r="G24" s="51">
        <f>G25</f>
        <v>783.5</v>
      </c>
    </row>
    <row r="25" spans="1:7" ht="22.5" customHeight="1">
      <c r="A25" s="48"/>
      <c r="B25" s="49" t="s">
        <v>56</v>
      </c>
      <c r="C25" s="50" t="s">
        <v>12</v>
      </c>
      <c r="D25" s="50" t="s">
        <v>14</v>
      </c>
      <c r="E25" s="50" t="s">
        <v>97</v>
      </c>
      <c r="F25" s="50"/>
      <c r="G25" s="51">
        <f>G26</f>
        <v>783.5</v>
      </c>
    </row>
    <row r="26" spans="1:7" ht="68.25" customHeight="1">
      <c r="A26" s="48"/>
      <c r="B26" s="49" t="s">
        <v>81</v>
      </c>
      <c r="C26" s="50" t="s">
        <v>12</v>
      </c>
      <c r="D26" s="50" t="s">
        <v>14</v>
      </c>
      <c r="E26" s="50" t="s">
        <v>97</v>
      </c>
      <c r="F26" s="50" t="s">
        <v>82</v>
      </c>
      <c r="G26" s="51">
        <v>783.5</v>
      </c>
    </row>
    <row r="27" spans="1:7" ht="15.75">
      <c r="A27" s="57"/>
      <c r="B27" s="49" t="s">
        <v>54</v>
      </c>
      <c r="C27" s="50" t="s">
        <v>12</v>
      </c>
      <c r="D27" s="50" t="s">
        <v>16</v>
      </c>
      <c r="E27" s="50" t="s">
        <v>98</v>
      </c>
      <c r="F27" s="50"/>
      <c r="G27" s="51">
        <f>G28+G33</f>
        <v>3242.4</v>
      </c>
    </row>
    <row r="28" spans="1:7" ht="16.5" customHeight="1">
      <c r="A28" s="57"/>
      <c r="B28" s="49" t="s">
        <v>55</v>
      </c>
      <c r="C28" s="50" t="s">
        <v>12</v>
      </c>
      <c r="D28" s="50" t="s">
        <v>16</v>
      </c>
      <c r="E28" s="50" t="s">
        <v>99</v>
      </c>
      <c r="F28" s="50"/>
      <c r="G28" s="51">
        <f>G29</f>
        <v>3238.6</v>
      </c>
    </row>
    <row r="29" spans="1:7" ht="18" customHeight="1">
      <c r="A29" s="57"/>
      <c r="B29" s="49" t="s">
        <v>56</v>
      </c>
      <c r="C29" s="50" t="s">
        <v>12</v>
      </c>
      <c r="D29" s="50" t="s">
        <v>16</v>
      </c>
      <c r="E29" s="50" t="s">
        <v>100</v>
      </c>
      <c r="F29" s="50"/>
      <c r="G29" s="51">
        <f>G30+G31+G32</f>
        <v>3238.6</v>
      </c>
    </row>
    <row r="30" spans="1:7" ht="66" customHeight="1">
      <c r="A30" s="57"/>
      <c r="B30" s="49" t="s">
        <v>81</v>
      </c>
      <c r="C30" s="50" t="s">
        <v>12</v>
      </c>
      <c r="D30" s="50" t="s">
        <v>16</v>
      </c>
      <c r="E30" s="50" t="s">
        <v>100</v>
      </c>
      <c r="F30" s="50" t="s">
        <v>82</v>
      </c>
      <c r="G30" s="51">
        <v>2679</v>
      </c>
    </row>
    <row r="31" spans="1:7" ht="35.25" customHeight="1">
      <c r="A31" s="57"/>
      <c r="B31" s="49" t="s">
        <v>149</v>
      </c>
      <c r="C31" s="50" t="s">
        <v>12</v>
      </c>
      <c r="D31" s="50" t="s">
        <v>16</v>
      </c>
      <c r="E31" s="50" t="s">
        <v>100</v>
      </c>
      <c r="F31" s="50" t="s">
        <v>83</v>
      </c>
      <c r="G31" s="51">
        <v>509.6</v>
      </c>
    </row>
    <row r="32" spans="1:7" ht="15.75">
      <c r="A32" s="57"/>
      <c r="B32" s="49" t="s">
        <v>84</v>
      </c>
      <c r="C32" s="50" t="s">
        <v>12</v>
      </c>
      <c r="D32" s="50" t="s">
        <v>16</v>
      </c>
      <c r="E32" s="50" t="s">
        <v>100</v>
      </c>
      <c r="F32" s="40">
        <v>800</v>
      </c>
      <c r="G32" s="51">
        <v>50</v>
      </c>
    </row>
    <row r="33" spans="1:7" ht="15" customHeight="1">
      <c r="A33" s="57"/>
      <c r="B33" s="49" t="s">
        <v>57</v>
      </c>
      <c r="C33" s="50" t="s">
        <v>12</v>
      </c>
      <c r="D33" s="50" t="s">
        <v>16</v>
      </c>
      <c r="E33" s="50" t="s">
        <v>101</v>
      </c>
      <c r="F33" s="40"/>
      <c r="G33" s="51">
        <f>G34</f>
        <v>3.8</v>
      </c>
    </row>
    <row r="34" spans="1:7" ht="33" customHeight="1">
      <c r="A34" s="57"/>
      <c r="B34" s="49" t="s">
        <v>58</v>
      </c>
      <c r="C34" s="50" t="s">
        <v>12</v>
      </c>
      <c r="D34" s="50" t="s">
        <v>16</v>
      </c>
      <c r="E34" s="50" t="s">
        <v>102</v>
      </c>
      <c r="F34" s="40"/>
      <c r="G34" s="51">
        <f>G35</f>
        <v>3.8</v>
      </c>
    </row>
    <row r="35" spans="1:7" ht="35.25" customHeight="1">
      <c r="A35" s="57"/>
      <c r="B35" s="49" t="s">
        <v>149</v>
      </c>
      <c r="C35" s="50" t="s">
        <v>12</v>
      </c>
      <c r="D35" s="50" t="s">
        <v>16</v>
      </c>
      <c r="E35" s="50" t="s">
        <v>102</v>
      </c>
      <c r="F35" s="40">
        <v>200</v>
      </c>
      <c r="G35" s="51">
        <v>3.8</v>
      </c>
    </row>
    <row r="36" spans="1:7" ht="31.5" customHeight="1">
      <c r="A36" s="57"/>
      <c r="B36" s="49" t="s">
        <v>61</v>
      </c>
      <c r="C36" s="50" t="s">
        <v>12</v>
      </c>
      <c r="D36" s="50" t="s">
        <v>60</v>
      </c>
      <c r="E36" s="61" t="s">
        <v>103</v>
      </c>
      <c r="F36" s="61"/>
      <c r="G36" s="62">
        <f>G37</f>
        <v>53.6</v>
      </c>
    </row>
    <row r="37" spans="1:7" ht="17.25" customHeight="1">
      <c r="A37" s="57"/>
      <c r="B37" s="49" t="s">
        <v>85</v>
      </c>
      <c r="C37" s="50" t="s">
        <v>12</v>
      </c>
      <c r="D37" s="50" t="s">
        <v>60</v>
      </c>
      <c r="E37" s="61" t="s">
        <v>103</v>
      </c>
      <c r="F37" s="61">
        <v>500</v>
      </c>
      <c r="G37" s="62">
        <v>53.6</v>
      </c>
    </row>
    <row r="38" spans="1:7" ht="18.75" customHeight="1">
      <c r="A38" s="57"/>
      <c r="B38" s="101" t="s">
        <v>62</v>
      </c>
      <c r="C38" s="50" t="s">
        <v>12</v>
      </c>
      <c r="D38" s="50" t="s">
        <v>43</v>
      </c>
      <c r="E38" s="61" t="s">
        <v>104</v>
      </c>
      <c r="F38" s="61"/>
      <c r="G38" s="62">
        <f>G39</f>
        <v>35</v>
      </c>
    </row>
    <row r="39" spans="1:7" ht="33" customHeight="1">
      <c r="A39" s="57"/>
      <c r="B39" s="101" t="s">
        <v>63</v>
      </c>
      <c r="C39" s="50" t="s">
        <v>12</v>
      </c>
      <c r="D39" s="50" t="s">
        <v>43</v>
      </c>
      <c r="E39" s="61" t="s">
        <v>105</v>
      </c>
      <c r="F39" s="61"/>
      <c r="G39" s="62">
        <f>G40</f>
        <v>35</v>
      </c>
    </row>
    <row r="40" spans="1:7" ht="19.5" customHeight="1">
      <c r="A40" s="57"/>
      <c r="B40" s="101" t="s">
        <v>84</v>
      </c>
      <c r="C40" s="50" t="s">
        <v>12</v>
      </c>
      <c r="D40" s="50" t="s">
        <v>43</v>
      </c>
      <c r="E40" s="61" t="s">
        <v>105</v>
      </c>
      <c r="F40" s="61">
        <v>800</v>
      </c>
      <c r="G40" s="62">
        <v>35</v>
      </c>
    </row>
    <row r="41" spans="1:7" ht="63">
      <c r="A41" s="57"/>
      <c r="B41" s="66" t="s">
        <v>189</v>
      </c>
      <c r="C41" s="50" t="s">
        <v>12</v>
      </c>
      <c r="D41" s="50">
        <v>13</v>
      </c>
      <c r="E41" s="40" t="s">
        <v>109</v>
      </c>
      <c r="F41" s="40"/>
      <c r="G41" s="62">
        <f>G42</f>
        <v>30</v>
      </c>
    </row>
    <row r="42" spans="1:7" ht="15.75">
      <c r="A42" s="57"/>
      <c r="B42" s="66" t="s">
        <v>71</v>
      </c>
      <c r="C42" s="50" t="s">
        <v>12</v>
      </c>
      <c r="D42" s="50">
        <v>13</v>
      </c>
      <c r="E42" s="40" t="s">
        <v>110</v>
      </c>
      <c r="F42" s="40"/>
      <c r="G42" s="62">
        <f>G43</f>
        <v>30</v>
      </c>
    </row>
    <row r="43" spans="1:7" ht="33.75" customHeight="1">
      <c r="A43" s="57"/>
      <c r="B43" s="49" t="s">
        <v>149</v>
      </c>
      <c r="C43" s="67" t="s">
        <v>12</v>
      </c>
      <c r="D43" s="67" t="s">
        <v>30</v>
      </c>
      <c r="E43" s="40" t="s">
        <v>110</v>
      </c>
      <c r="F43" s="40">
        <v>200</v>
      </c>
      <c r="G43" s="62">
        <v>30</v>
      </c>
    </row>
    <row r="44" spans="1:7" ht="48" customHeight="1">
      <c r="A44" s="57"/>
      <c r="B44" s="49" t="s">
        <v>188</v>
      </c>
      <c r="C44" s="67" t="s">
        <v>12</v>
      </c>
      <c r="D44" s="67" t="s">
        <v>30</v>
      </c>
      <c r="E44" s="67" t="s">
        <v>111</v>
      </c>
      <c r="F44" s="40"/>
      <c r="G44" s="62">
        <f>G45</f>
        <v>100</v>
      </c>
    </row>
    <row r="45" spans="1:7" ht="20.25" customHeight="1">
      <c r="A45" s="57"/>
      <c r="B45" s="66" t="s">
        <v>71</v>
      </c>
      <c r="C45" s="67" t="s">
        <v>12</v>
      </c>
      <c r="D45" s="67" t="s">
        <v>30</v>
      </c>
      <c r="E45" s="67" t="s">
        <v>112</v>
      </c>
      <c r="F45" s="40"/>
      <c r="G45" s="62">
        <f>G46</f>
        <v>100</v>
      </c>
    </row>
    <row r="46" spans="1:7" ht="31.5" customHeight="1">
      <c r="A46" s="57"/>
      <c r="B46" s="49" t="s">
        <v>149</v>
      </c>
      <c r="C46" s="67" t="s">
        <v>12</v>
      </c>
      <c r="D46" s="67" t="s">
        <v>30</v>
      </c>
      <c r="E46" s="67" t="s">
        <v>112</v>
      </c>
      <c r="F46" s="40">
        <v>200</v>
      </c>
      <c r="G46" s="62">
        <v>100</v>
      </c>
    </row>
    <row r="47" spans="1:7" ht="50.25" customHeight="1">
      <c r="A47" s="57"/>
      <c r="B47" s="103" t="s">
        <v>187</v>
      </c>
      <c r="C47" s="67" t="s">
        <v>12</v>
      </c>
      <c r="D47" s="67" t="s">
        <v>30</v>
      </c>
      <c r="E47" s="67" t="s">
        <v>113</v>
      </c>
      <c r="F47" s="40"/>
      <c r="G47" s="62">
        <f>G48</f>
        <v>15</v>
      </c>
    </row>
    <row r="48" spans="1:7" ht="24" customHeight="1">
      <c r="A48" s="57"/>
      <c r="B48" s="66" t="s">
        <v>71</v>
      </c>
      <c r="C48" s="67" t="s">
        <v>12</v>
      </c>
      <c r="D48" s="67" t="s">
        <v>30</v>
      </c>
      <c r="E48" s="67" t="s">
        <v>114</v>
      </c>
      <c r="F48" s="40"/>
      <c r="G48" s="62">
        <f>G49</f>
        <v>15</v>
      </c>
    </row>
    <row r="49" spans="1:7" ht="34.5" customHeight="1">
      <c r="A49" s="57"/>
      <c r="B49" s="49" t="s">
        <v>149</v>
      </c>
      <c r="C49" s="67" t="s">
        <v>12</v>
      </c>
      <c r="D49" s="67" t="s">
        <v>30</v>
      </c>
      <c r="E49" s="67" t="s">
        <v>114</v>
      </c>
      <c r="F49" s="40">
        <v>200</v>
      </c>
      <c r="G49" s="62">
        <v>15</v>
      </c>
    </row>
    <row r="50" spans="1:7" ht="48.75" customHeight="1">
      <c r="A50" s="57"/>
      <c r="B50" s="66" t="s">
        <v>186</v>
      </c>
      <c r="C50" s="67" t="s">
        <v>12</v>
      </c>
      <c r="D50" s="67" t="s">
        <v>30</v>
      </c>
      <c r="E50" s="67" t="s">
        <v>150</v>
      </c>
      <c r="F50" s="40"/>
      <c r="G50" s="62">
        <f>G51</f>
        <v>1</v>
      </c>
    </row>
    <row r="51" spans="1:7" ht="25.5" customHeight="1">
      <c r="A51" s="57"/>
      <c r="B51" s="66" t="s">
        <v>71</v>
      </c>
      <c r="C51" s="67" t="s">
        <v>12</v>
      </c>
      <c r="D51" s="67" t="s">
        <v>30</v>
      </c>
      <c r="E51" s="67" t="s">
        <v>151</v>
      </c>
      <c r="F51" s="40"/>
      <c r="G51" s="62">
        <f>G52</f>
        <v>1</v>
      </c>
    </row>
    <row r="52" spans="1:7" ht="34.5" customHeight="1">
      <c r="A52" s="57"/>
      <c r="B52" s="49" t="s">
        <v>152</v>
      </c>
      <c r="C52" s="67" t="s">
        <v>12</v>
      </c>
      <c r="D52" s="67" t="s">
        <v>30</v>
      </c>
      <c r="E52" s="67" t="s">
        <v>151</v>
      </c>
      <c r="F52" s="40">
        <v>200</v>
      </c>
      <c r="G52" s="62">
        <v>1</v>
      </c>
    </row>
    <row r="53" spans="1:7" ht="51" customHeight="1">
      <c r="A53" s="57"/>
      <c r="B53" s="66" t="s">
        <v>185</v>
      </c>
      <c r="C53" s="67" t="s">
        <v>12</v>
      </c>
      <c r="D53" s="67" t="s">
        <v>30</v>
      </c>
      <c r="E53" s="67" t="s">
        <v>155</v>
      </c>
      <c r="F53" s="40"/>
      <c r="G53" s="62">
        <f>G54</f>
        <v>1</v>
      </c>
    </row>
    <row r="54" spans="1:7" ht="20.25" customHeight="1">
      <c r="A54" s="57"/>
      <c r="B54" s="66" t="s">
        <v>71</v>
      </c>
      <c r="C54" s="67" t="s">
        <v>12</v>
      </c>
      <c r="D54" s="67" t="s">
        <v>30</v>
      </c>
      <c r="E54" s="67" t="s">
        <v>156</v>
      </c>
      <c r="F54" s="40"/>
      <c r="G54" s="62">
        <f>G55</f>
        <v>1</v>
      </c>
    </row>
    <row r="55" spans="1:7" ht="34.5" customHeight="1">
      <c r="A55" s="57"/>
      <c r="B55" s="49" t="s">
        <v>152</v>
      </c>
      <c r="C55" s="67" t="s">
        <v>12</v>
      </c>
      <c r="D55" s="67" t="s">
        <v>30</v>
      </c>
      <c r="E55" s="67" t="s">
        <v>156</v>
      </c>
      <c r="F55" s="40">
        <v>200</v>
      </c>
      <c r="G55" s="62">
        <v>1</v>
      </c>
    </row>
    <row r="56" spans="1:7" ht="31.5">
      <c r="A56" s="57"/>
      <c r="B56" s="49" t="s">
        <v>66</v>
      </c>
      <c r="C56" s="50" t="s">
        <v>14</v>
      </c>
      <c r="D56" s="50" t="s">
        <v>21</v>
      </c>
      <c r="E56" s="50" t="s">
        <v>98</v>
      </c>
      <c r="F56" s="40"/>
      <c r="G56" s="62">
        <f>G57</f>
        <v>201.1</v>
      </c>
    </row>
    <row r="57" spans="1:7" ht="15.75">
      <c r="A57" s="57"/>
      <c r="B57" s="49" t="s">
        <v>67</v>
      </c>
      <c r="C57" s="50" t="s">
        <v>14</v>
      </c>
      <c r="D57" s="50" t="s">
        <v>21</v>
      </c>
      <c r="E57" s="50" t="s">
        <v>115</v>
      </c>
      <c r="F57" s="40"/>
      <c r="G57" s="62">
        <f>G58</f>
        <v>201.1</v>
      </c>
    </row>
    <row r="58" spans="1:7" ht="30" customHeight="1">
      <c r="A58" s="57"/>
      <c r="B58" s="49" t="s">
        <v>22</v>
      </c>
      <c r="C58" s="50" t="s">
        <v>14</v>
      </c>
      <c r="D58" s="50" t="s">
        <v>21</v>
      </c>
      <c r="E58" s="61" t="s">
        <v>116</v>
      </c>
      <c r="F58" s="61"/>
      <c r="G58" s="62">
        <f>G59</f>
        <v>201.1</v>
      </c>
    </row>
    <row r="59" spans="1:7" ht="63">
      <c r="A59" s="57"/>
      <c r="B59" s="49" t="s">
        <v>81</v>
      </c>
      <c r="C59" s="50" t="s">
        <v>14</v>
      </c>
      <c r="D59" s="50" t="s">
        <v>21</v>
      </c>
      <c r="E59" s="61" t="s">
        <v>116</v>
      </c>
      <c r="F59" s="40">
        <v>100</v>
      </c>
      <c r="G59" s="62">
        <v>201.1</v>
      </c>
    </row>
    <row r="60" spans="1:7" ht="47.25">
      <c r="A60" s="57"/>
      <c r="B60" s="66" t="s">
        <v>175</v>
      </c>
      <c r="C60" s="67" t="s">
        <v>21</v>
      </c>
      <c r="D60" s="67" t="s">
        <v>27</v>
      </c>
      <c r="E60" s="70" t="s">
        <v>122</v>
      </c>
      <c r="F60" s="40"/>
      <c r="G60" s="62">
        <f>G61</f>
        <v>4.5</v>
      </c>
    </row>
    <row r="61" spans="1:7" ht="21.75" customHeight="1">
      <c r="A61" s="57"/>
      <c r="B61" s="66" t="s">
        <v>71</v>
      </c>
      <c r="C61" s="67" t="s">
        <v>21</v>
      </c>
      <c r="D61" s="67" t="s">
        <v>27</v>
      </c>
      <c r="E61" s="70" t="s">
        <v>122</v>
      </c>
      <c r="F61" s="40"/>
      <c r="G61" s="62">
        <f>G62</f>
        <v>4.5</v>
      </c>
    </row>
    <row r="62" spans="1:7" ht="31.5">
      <c r="A62" s="57"/>
      <c r="B62" s="49" t="s">
        <v>149</v>
      </c>
      <c r="C62" s="67" t="s">
        <v>21</v>
      </c>
      <c r="D62" s="67" t="s">
        <v>27</v>
      </c>
      <c r="E62" s="70" t="s">
        <v>122</v>
      </c>
      <c r="F62" s="67" t="s">
        <v>83</v>
      </c>
      <c r="G62" s="62">
        <v>4.5</v>
      </c>
    </row>
    <row r="63" spans="1:7" ht="21.75" customHeight="1">
      <c r="A63" s="38"/>
      <c r="B63" s="66" t="s">
        <v>72</v>
      </c>
      <c r="C63" s="67" t="s">
        <v>16</v>
      </c>
      <c r="D63" s="67" t="s">
        <v>24</v>
      </c>
      <c r="E63" s="67" t="s">
        <v>123</v>
      </c>
      <c r="F63" s="67"/>
      <c r="G63" s="71">
        <f>G64+G66+G68</f>
        <v>3456.2</v>
      </c>
    </row>
    <row r="64" spans="1:7" ht="46.5" customHeight="1">
      <c r="A64" s="57"/>
      <c r="B64" s="66" t="s">
        <v>73</v>
      </c>
      <c r="C64" s="67" t="s">
        <v>16</v>
      </c>
      <c r="D64" s="67" t="s">
        <v>24</v>
      </c>
      <c r="E64" s="67" t="s">
        <v>124</v>
      </c>
      <c r="F64" s="67"/>
      <c r="G64" s="71">
        <f>G65</f>
        <v>1064.5</v>
      </c>
    </row>
    <row r="65" spans="1:8" ht="31.5" customHeight="1">
      <c r="A65" s="57"/>
      <c r="B65" s="49" t="s">
        <v>149</v>
      </c>
      <c r="C65" s="67" t="s">
        <v>16</v>
      </c>
      <c r="D65" s="67" t="s">
        <v>24</v>
      </c>
      <c r="E65" s="67" t="s">
        <v>124</v>
      </c>
      <c r="F65" s="61">
        <v>200</v>
      </c>
      <c r="G65" s="62">
        <v>1064.5</v>
      </c>
      <c r="H65" s="13"/>
    </row>
    <row r="66" spans="1:8" ht="31.5" customHeight="1">
      <c r="A66" s="57"/>
      <c r="B66" s="49" t="s">
        <v>217</v>
      </c>
      <c r="C66" s="67" t="s">
        <v>16</v>
      </c>
      <c r="D66" s="67" t="s">
        <v>24</v>
      </c>
      <c r="E66" s="67" t="s">
        <v>219</v>
      </c>
      <c r="F66" s="61"/>
      <c r="G66" s="62">
        <f>G67</f>
        <v>2272</v>
      </c>
      <c r="H66" s="13"/>
    </row>
    <row r="67" spans="1:8" ht="31.5" customHeight="1">
      <c r="A67" s="57"/>
      <c r="B67" s="49" t="s">
        <v>149</v>
      </c>
      <c r="C67" s="67" t="s">
        <v>16</v>
      </c>
      <c r="D67" s="67" t="s">
        <v>24</v>
      </c>
      <c r="E67" s="67" t="s">
        <v>219</v>
      </c>
      <c r="F67" s="61">
        <v>200</v>
      </c>
      <c r="G67" s="62">
        <v>2272</v>
      </c>
      <c r="H67" s="13"/>
    </row>
    <row r="68" spans="1:8" ht="31.5" customHeight="1">
      <c r="A68" s="57"/>
      <c r="B68" s="94" t="s">
        <v>222</v>
      </c>
      <c r="C68" s="67" t="s">
        <v>16</v>
      </c>
      <c r="D68" s="67" t="s">
        <v>24</v>
      </c>
      <c r="E68" s="67" t="s">
        <v>227</v>
      </c>
      <c r="F68" s="61"/>
      <c r="G68" s="62">
        <f>G69</f>
        <v>119.7</v>
      </c>
      <c r="H68" s="13"/>
    </row>
    <row r="69" spans="1:10" ht="31.5" customHeight="1">
      <c r="A69" s="57"/>
      <c r="B69" s="49" t="s">
        <v>149</v>
      </c>
      <c r="C69" s="67" t="s">
        <v>16</v>
      </c>
      <c r="D69" s="67" t="s">
        <v>24</v>
      </c>
      <c r="E69" s="67" t="s">
        <v>227</v>
      </c>
      <c r="F69" s="61">
        <v>200</v>
      </c>
      <c r="G69" s="62">
        <v>119.7</v>
      </c>
      <c r="H69" s="13"/>
      <c r="J69" t="s">
        <v>195</v>
      </c>
    </row>
    <row r="70" spans="1:8" ht="45.75" customHeight="1">
      <c r="A70" s="57"/>
      <c r="B70" s="66" t="s">
        <v>184</v>
      </c>
      <c r="C70" s="67" t="s">
        <v>16</v>
      </c>
      <c r="D70" s="67" t="s">
        <v>24</v>
      </c>
      <c r="E70" s="67" t="s">
        <v>125</v>
      </c>
      <c r="F70" s="61"/>
      <c r="G70" s="62">
        <f>G71</f>
        <v>301</v>
      </c>
      <c r="H70" s="13"/>
    </row>
    <row r="71" spans="1:8" ht="24.75" customHeight="1">
      <c r="A71" s="57"/>
      <c r="B71" s="66" t="s">
        <v>71</v>
      </c>
      <c r="C71" s="67" t="s">
        <v>16</v>
      </c>
      <c r="D71" s="67" t="s">
        <v>24</v>
      </c>
      <c r="E71" s="67" t="s">
        <v>126</v>
      </c>
      <c r="F71" s="61"/>
      <c r="G71" s="62">
        <f>G72</f>
        <v>301</v>
      </c>
      <c r="H71" s="13"/>
    </row>
    <row r="72" spans="1:8" ht="31.5" customHeight="1">
      <c r="A72" s="57"/>
      <c r="B72" s="49" t="s">
        <v>149</v>
      </c>
      <c r="C72" s="67" t="s">
        <v>16</v>
      </c>
      <c r="D72" s="67" t="s">
        <v>24</v>
      </c>
      <c r="E72" s="67" t="s">
        <v>126</v>
      </c>
      <c r="F72" s="61">
        <v>200</v>
      </c>
      <c r="G72" s="62">
        <v>301</v>
      </c>
      <c r="H72" s="13"/>
    </row>
    <row r="73" spans="1:7" ht="45.75" customHeight="1">
      <c r="A73" s="57"/>
      <c r="B73" s="66" t="s">
        <v>183</v>
      </c>
      <c r="C73" s="67" t="s">
        <v>16</v>
      </c>
      <c r="D73" s="67" t="s">
        <v>31</v>
      </c>
      <c r="E73" s="67" t="s">
        <v>127</v>
      </c>
      <c r="F73" s="67"/>
      <c r="G73" s="71">
        <f>G74</f>
        <v>1</v>
      </c>
    </row>
    <row r="74" spans="1:7" ht="20.25" customHeight="1">
      <c r="A74" s="57"/>
      <c r="B74" s="66" t="s">
        <v>71</v>
      </c>
      <c r="C74" s="67" t="s">
        <v>16</v>
      </c>
      <c r="D74" s="67" t="s">
        <v>31</v>
      </c>
      <c r="E74" s="67" t="s">
        <v>128</v>
      </c>
      <c r="F74" s="67"/>
      <c r="G74" s="71">
        <f>G75</f>
        <v>1</v>
      </c>
    </row>
    <row r="75" spans="1:7" ht="31.5">
      <c r="A75" s="57"/>
      <c r="B75" s="49" t="s">
        <v>149</v>
      </c>
      <c r="C75" s="67" t="s">
        <v>16</v>
      </c>
      <c r="D75" s="67" t="s">
        <v>31</v>
      </c>
      <c r="E75" s="67" t="s">
        <v>128</v>
      </c>
      <c r="F75" s="67" t="s">
        <v>83</v>
      </c>
      <c r="G75" s="62">
        <v>1</v>
      </c>
    </row>
    <row r="76" spans="1:7" ht="15.75">
      <c r="A76" s="57"/>
      <c r="B76" s="101" t="s">
        <v>35</v>
      </c>
      <c r="C76" s="50" t="s">
        <v>33</v>
      </c>
      <c r="D76" s="50" t="s">
        <v>21</v>
      </c>
      <c r="E76" s="67" t="s">
        <v>129</v>
      </c>
      <c r="F76" s="61"/>
      <c r="G76" s="62">
        <f>G77+G79+G82+G85</f>
        <v>380.9</v>
      </c>
    </row>
    <row r="77" spans="1:7" ht="15.75">
      <c r="A77" s="57"/>
      <c r="B77" s="101" t="s">
        <v>88</v>
      </c>
      <c r="C77" s="67" t="s">
        <v>33</v>
      </c>
      <c r="D77" s="67" t="s">
        <v>21</v>
      </c>
      <c r="E77" s="67" t="s">
        <v>130</v>
      </c>
      <c r="F77" s="67"/>
      <c r="G77" s="71">
        <f>G78</f>
        <v>295.7</v>
      </c>
    </row>
    <row r="78" spans="1:7" ht="31.5">
      <c r="A78" s="57"/>
      <c r="B78" s="49" t="s">
        <v>149</v>
      </c>
      <c r="C78" s="50" t="s">
        <v>33</v>
      </c>
      <c r="D78" s="50" t="s">
        <v>21</v>
      </c>
      <c r="E78" s="67" t="s">
        <v>130</v>
      </c>
      <c r="F78" s="67" t="s">
        <v>83</v>
      </c>
      <c r="G78" s="62">
        <v>295.7</v>
      </c>
    </row>
    <row r="79" spans="1:7" ht="19.5" customHeight="1">
      <c r="A79" s="57"/>
      <c r="B79" s="101" t="s">
        <v>90</v>
      </c>
      <c r="C79" s="50" t="s">
        <v>33</v>
      </c>
      <c r="D79" s="50" t="s">
        <v>21</v>
      </c>
      <c r="E79" s="67" t="s">
        <v>162</v>
      </c>
      <c r="F79" s="67"/>
      <c r="G79" s="62">
        <f>G80</f>
        <v>8.2</v>
      </c>
    </row>
    <row r="80" spans="1:7" ht="18.75" customHeight="1">
      <c r="A80" s="57"/>
      <c r="B80" s="101" t="s">
        <v>91</v>
      </c>
      <c r="C80" s="50" t="s">
        <v>33</v>
      </c>
      <c r="D80" s="50" t="s">
        <v>21</v>
      </c>
      <c r="E80" s="67" t="s">
        <v>161</v>
      </c>
      <c r="F80" s="67"/>
      <c r="G80" s="62">
        <f>G81</f>
        <v>8.2</v>
      </c>
    </row>
    <row r="81" spans="1:7" ht="39.75" customHeight="1">
      <c r="A81" s="57"/>
      <c r="B81" s="49" t="s">
        <v>149</v>
      </c>
      <c r="C81" s="50" t="s">
        <v>33</v>
      </c>
      <c r="D81" s="50" t="s">
        <v>21</v>
      </c>
      <c r="E81" s="67" t="s">
        <v>161</v>
      </c>
      <c r="F81" s="67" t="s">
        <v>83</v>
      </c>
      <c r="G81" s="62">
        <v>8.2</v>
      </c>
    </row>
    <row r="82" spans="1:7" ht="36.75" customHeight="1">
      <c r="A82" s="57"/>
      <c r="B82" s="49" t="s">
        <v>74</v>
      </c>
      <c r="C82" s="67" t="s">
        <v>33</v>
      </c>
      <c r="D82" s="67" t="s">
        <v>21</v>
      </c>
      <c r="E82" s="67" t="s">
        <v>160</v>
      </c>
      <c r="F82" s="67"/>
      <c r="G82" s="62">
        <f>G83</f>
        <v>53</v>
      </c>
    </row>
    <row r="83" spans="1:9" ht="39" customHeight="1">
      <c r="A83" s="57"/>
      <c r="B83" s="101" t="s">
        <v>89</v>
      </c>
      <c r="C83" s="67" t="s">
        <v>33</v>
      </c>
      <c r="D83" s="67" t="s">
        <v>21</v>
      </c>
      <c r="E83" s="67" t="s">
        <v>159</v>
      </c>
      <c r="F83" s="67"/>
      <c r="G83" s="71">
        <f>G84</f>
        <v>53</v>
      </c>
      <c r="I83" s="7"/>
    </row>
    <row r="84" spans="1:7" ht="31.5">
      <c r="A84" s="57"/>
      <c r="B84" s="49" t="s">
        <v>149</v>
      </c>
      <c r="C84" s="67" t="s">
        <v>33</v>
      </c>
      <c r="D84" s="67" t="s">
        <v>21</v>
      </c>
      <c r="E84" s="67" t="s">
        <v>159</v>
      </c>
      <c r="F84" s="67" t="s">
        <v>83</v>
      </c>
      <c r="G84" s="76">
        <v>53</v>
      </c>
    </row>
    <row r="85" spans="1:7" ht="47.25">
      <c r="A85" s="57"/>
      <c r="B85" s="66" t="s">
        <v>226</v>
      </c>
      <c r="C85" s="67" t="s">
        <v>33</v>
      </c>
      <c r="D85" s="67" t="s">
        <v>21</v>
      </c>
      <c r="E85" s="67" t="s">
        <v>224</v>
      </c>
      <c r="F85" s="67"/>
      <c r="G85" s="76">
        <f>G86</f>
        <v>24</v>
      </c>
    </row>
    <row r="86" spans="1:7" ht="18.75" customHeight="1">
      <c r="A86" s="57"/>
      <c r="B86" s="66" t="s">
        <v>71</v>
      </c>
      <c r="C86" s="67" t="s">
        <v>33</v>
      </c>
      <c r="D86" s="67" t="s">
        <v>21</v>
      </c>
      <c r="E86" s="67" t="s">
        <v>225</v>
      </c>
      <c r="F86" s="67"/>
      <c r="G86" s="76">
        <f>G87</f>
        <v>24</v>
      </c>
    </row>
    <row r="87" spans="1:7" ht="31.5">
      <c r="A87" s="57"/>
      <c r="B87" s="49" t="s">
        <v>149</v>
      </c>
      <c r="C87" s="67" t="s">
        <v>33</v>
      </c>
      <c r="D87" s="67" t="s">
        <v>21</v>
      </c>
      <c r="E87" s="67" t="s">
        <v>225</v>
      </c>
      <c r="F87" s="67" t="s">
        <v>83</v>
      </c>
      <c r="G87" s="76">
        <v>24</v>
      </c>
    </row>
    <row r="88" spans="1:7" ht="15.75">
      <c r="A88" s="57"/>
      <c r="B88" s="66" t="s">
        <v>36</v>
      </c>
      <c r="C88" s="67" t="s">
        <v>33</v>
      </c>
      <c r="D88" s="67" t="s">
        <v>33</v>
      </c>
      <c r="E88" s="67"/>
      <c r="F88" s="67"/>
      <c r="G88" s="71">
        <f>G89</f>
        <v>1228.3</v>
      </c>
    </row>
    <row r="89" spans="1:7" ht="15.75">
      <c r="A89" s="57"/>
      <c r="B89" s="66" t="s">
        <v>94</v>
      </c>
      <c r="C89" s="67" t="s">
        <v>33</v>
      </c>
      <c r="D89" s="67" t="s">
        <v>33</v>
      </c>
      <c r="E89" s="67" t="s">
        <v>131</v>
      </c>
      <c r="F89" s="67"/>
      <c r="G89" s="71">
        <f>G90</f>
        <v>1228.3</v>
      </c>
    </row>
    <row r="90" spans="1:7" ht="31.5">
      <c r="A90" s="57"/>
      <c r="B90" s="66" t="s">
        <v>78</v>
      </c>
      <c r="C90" s="67" t="s">
        <v>33</v>
      </c>
      <c r="D90" s="67" t="s">
        <v>33</v>
      </c>
      <c r="E90" s="67" t="s">
        <v>132</v>
      </c>
      <c r="F90" s="67"/>
      <c r="G90" s="71">
        <f>SUM(G91:G93)</f>
        <v>1228.3</v>
      </c>
    </row>
    <row r="91" spans="1:7" ht="63.75" customHeight="1">
      <c r="A91" s="57"/>
      <c r="B91" s="66" t="s">
        <v>81</v>
      </c>
      <c r="C91" s="67" t="s">
        <v>33</v>
      </c>
      <c r="D91" s="67" t="s">
        <v>33</v>
      </c>
      <c r="E91" s="67" t="s">
        <v>132</v>
      </c>
      <c r="F91" s="67" t="s">
        <v>82</v>
      </c>
      <c r="G91" s="71">
        <v>946.8</v>
      </c>
    </row>
    <row r="92" spans="1:7" ht="29.25" customHeight="1">
      <c r="A92" s="57"/>
      <c r="B92" s="49" t="s">
        <v>149</v>
      </c>
      <c r="C92" s="67" t="s">
        <v>33</v>
      </c>
      <c r="D92" s="67" t="s">
        <v>33</v>
      </c>
      <c r="E92" s="67" t="s">
        <v>132</v>
      </c>
      <c r="F92" s="67" t="s">
        <v>83</v>
      </c>
      <c r="G92" s="71">
        <v>267</v>
      </c>
    </row>
    <row r="93" spans="1:7" ht="23.25" customHeight="1">
      <c r="A93" s="57"/>
      <c r="B93" s="66" t="s">
        <v>84</v>
      </c>
      <c r="C93" s="67" t="s">
        <v>33</v>
      </c>
      <c r="D93" s="67" t="s">
        <v>33</v>
      </c>
      <c r="E93" s="67" t="s">
        <v>132</v>
      </c>
      <c r="F93" s="67" t="s">
        <v>157</v>
      </c>
      <c r="G93" s="71">
        <v>14.5</v>
      </c>
    </row>
    <row r="94" spans="1:8" ht="47.25" customHeight="1">
      <c r="A94" s="57"/>
      <c r="B94" s="66" t="s">
        <v>182</v>
      </c>
      <c r="C94" s="67" t="s">
        <v>38</v>
      </c>
      <c r="D94" s="67" t="s">
        <v>38</v>
      </c>
      <c r="E94" s="67" t="s">
        <v>133</v>
      </c>
      <c r="F94" s="67"/>
      <c r="G94" s="71">
        <f>G95</f>
        <v>3</v>
      </c>
      <c r="H94" s="3"/>
    </row>
    <row r="95" spans="1:8" ht="19.5" customHeight="1">
      <c r="A95" s="57"/>
      <c r="B95" s="66" t="s">
        <v>71</v>
      </c>
      <c r="C95" s="67" t="s">
        <v>38</v>
      </c>
      <c r="D95" s="67" t="s">
        <v>38</v>
      </c>
      <c r="E95" s="67" t="s">
        <v>134</v>
      </c>
      <c r="F95" s="67"/>
      <c r="G95" s="71">
        <f>G96</f>
        <v>3</v>
      </c>
      <c r="H95" s="3"/>
    </row>
    <row r="96" spans="1:8" ht="32.25" customHeight="1">
      <c r="A96" s="57"/>
      <c r="B96" s="49" t="s">
        <v>149</v>
      </c>
      <c r="C96" s="67" t="s">
        <v>38</v>
      </c>
      <c r="D96" s="67" t="s">
        <v>38</v>
      </c>
      <c r="E96" s="67" t="s">
        <v>134</v>
      </c>
      <c r="F96" s="67" t="s">
        <v>83</v>
      </c>
      <c r="G96" s="71">
        <v>3</v>
      </c>
      <c r="H96" s="3"/>
    </row>
    <row r="97" spans="1:7" ht="17.25" customHeight="1">
      <c r="A97" s="57"/>
      <c r="B97" s="66" t="s">
        <v>75</v>
      </c>
      <c r="C97" s="67" t="s">
        <v>40</v>
      </c>
      <c r="D97" s="67" t="s">
        <v>12</v>
      </c>
      <c r="E97" s="67" t="s">
        <v>135</v>
      </c>
      <c r="F97" s="67"/>
      <c r="G97" s="71">
        <f>G98+G105+G110</f>
        <v>5457.7</v>
      </c>
    </row>
    <row r="98" spans="1:7" ht="16.5" customHeight="1">
      <c r="A98" s="57"/>
      <c r="B98" s="66" t="s">
        <v>76</v>
      </c>
      <c r="C98" s="67" t="s">
        <v>40</v>
      </c>
      <c r="D98" s="67" t="s">
        <v>12</v>
      </c>
      <c r="E98" s="67" t="s">
        <v>136</v>
      </c>
      <c r="F98" s="83"/>
      <c r="G98" s="71">
        <f>G99</f>
        <v>693.1</v>
      </c>
    </row>
    <row r="99" spans="1:7" ht="28.5" customHeight="1">
      <c r="A99" s="57"/>
      <c r="B99" s="66" t="s">
        <v>78</v>
      </c>
      <c r="C99" s="67" t="s">
        <v>40</v>
      </c>
      <c r="D99" s="67" t="s">
        <v>12</v>
      </c>
      <c r="E99" s="67" t="s">
        <v>137</v>
      </c>
      <c r="F99" s="61"/>
      <c r="G99" s="62">
        <f>G100+G101+G103+G104+G102</f>
        <v>693.1</v>
      </c>
    </row>
    <row r="100" spans="1:7" ht="68.25" customHeight="1">
      <c r="A100" s="57"/>
      <c r="B100" s="49" t="s">
        <v>81</v>
      </c>
      <c r="C100" s="67" t="s">
        <v>40</v>
      </c>
      <c r="D100" s="67" t="s">
        <v>12</v>
      </c>
      <c r="E100" s="67" t="s">
        <v>137</v>
      </c>
      <c r="F100" s="61">
        <v>100</v>
      </c>
      <c r="G100" s="62">
        <v>70.8</v>
      </c>
    </row>
    <row r="101" spans="1:7" ht="36.75" customHeight="1">
      <c r="A101" s="57"/>
      <c r="B101" s="49" t="s">
        <v>149</v>
      </c>
      <c r="C101" s="67" t="s">
        <v>40</v>
      </c>
      <c r="D101" s="67" t="s">
        <v>12</v>
      </c>
      <c r="E101" s="67" t="s">
        <v>137</v>
      </c>
      <c r="F101" s="61">
        <v>200</v>
      </c>
      <c r="G101" s="62">
        <v>6</v>
      </c>
    </row>
    <row r="102" spans="1:7" ht="20.25" customHeight="1">
      <c r="A102" s="57"/>
      <c r="B102" s="49" t="s">
        <v>86</v>
      </c>
      <c r="C102" s="67" t="s">
        <v>40</v>
      </c>
      <c r="D102" s="67" t="s">
        <v>12</v>
      </c>
      <c r="E102" s="67" t="s">
        <v>137</v>
      </c>
      <c r="F102" s="61">
        <v>300</v>
      </c>
      <c r="G102" s="62">
        <v>0</v>
      </c>
    </row>
    <row r="103" spans="1:7" ht="24.75" customHeight="1">
      <c r="A103" s="57"/>
      <c r="B103" s="49" t="s">
        <v>85</v>
      </c>
      <c r="C103" s="67" t="s">
        <v>40</v>
      </c>
      <c r="D103" s="67" t="s">
        <v>12</v>
      </c>
      <c r="E103" s="67" t="s">
        <v>137</v>
      </c>
      <c r="F103" s="61">
        <v>500</v>
      </c>
      <c r="G103" s="62">
        <v>612.7</v>
      </c>
    </row>
    <row r="104" spans="1:7" ht="16.5" customHeight="1">
      <c r="A104" s="57"/>
      <c r="B104" s="49" t="s">
        <v>84</v>
      </c>
      <c r="C104" s="67" t="s">
        <v>40</v>
      </c>
      <c r="D104" s="67" t="s">
        <v>12</v>
      </c>
      <c r="E104" s="67" t="s">
        <v>137</v>
      </c>
      <c r="F104" s="40">
        <v>800</v>
      </c>
      <c r="G104" s="62">
        <v>3.6</v>
      </c>
    </row>
    <row r="105" spans="1:11" ht="27" customHeight="1">
      <c r="A105" s="57"/>
      <c r="B105" s="49" t="s">
        <v>77</v>
      </c>
      <c r="C105" s="67" t="s">
        <v>40</v>
      </c>
      <c r="D105" s="67" t="s">
        <v>12</v>
      </c>
      <c r="E105" s="40" t="s">
        <v>139</v>
      </c>
      <c r="F105" s="61"/>
      <c r="G105" s="62">
        <f>G106</f>
        <v>2132.3999999999996</v>
      </c>
      <c r="K105" t="s">
        <v>218</v>
      </c>
    </row>
    <row r="106" spans="1:7" ht="34.5" customHeight="1">
      <c r="A106" s="57"/>
      <c r="B106" s="66" t="s">
        <v>78</v>
      </c>
      <c r="C106" s="67" t="s">
        <v>40</v>
      </c>
      <c r="D106" s="67" t="s">
        <v>12</v>
      </c>
      <c r="E106" s="67" t="s">
        <v>140</v>
      </c>
      <c r="F106" s="61"/>
      <c r="G106" s="62">
        <f>G107+G108+G109</f>
        <v>2132.3999999999996</v>
      </c>
    </row>
    <row r="107" spans="1:7" ht="63">
      <c r="A107" s="57"/>
      <c r="B107" s="49" t="s">
        <v>81</v>
      </c>
      <c r="C107" s="67" t="s">
        <v>40</v>
      </c>
      <c r="D107" s="67" t="s">
        <v>12</v>
      </c>
      <c r="E107" s="67" t="s">
        <v>140</v>
      </c>
      <c r="F107" s="61">
        <v>100</v>
      </c>
      <c r="G107" s="62">
        <v>1495</v>
      </c>
    </row>
    <row r="108" spans="1:7" ht="31.5">
      <c r="A108" s="57"/>
      <c r="B108" s="49" t="s">
        <v>149</v>
      </c>
      <c r="C108" s="67" t="s">
        <v>40</v>
      </c>
      <c r="D108" s="67" t="s">
        <v>12</v>
      </c>
      <c r="E108" s="67" t="s">
        <v>140</v>
      </c>
      <c r="F108" s="61">
        <v>200</v>
      </c>
      <c r="G108" s="62">
        <v>617.7</v>
      </c>
    </row>
    <row r="109" spans="1:7" ht="18.75" customHeight="1">
      <c r="A109" s="57"/>
      <c r="B109" s="49" t="s">
        <v>84</v>
      </c>
      <c r="C109" s="67" t="s">
        <v>40</v>
      </c>
      <c r="D109" s="67" t="s">
        <v>12</v>
      </c>
      <c r="E109" s="67" t="s">
        <v>140</v>
      </c>
      <c r="F109" s="40">
        <v>800</v>
      </c>
      <c r="G109" s="62">
        <v>19.7</v>
      </c>
    </row>
    <row r="110" spans="1:7" ht="47.25">
      <c r="A110" s="57"/>
      <c r="B110" s="66" t="s">
        <v>215</v>
      </c>
      <c r="C110" s="67" t="s">
        <v>40</v>
      </c>
      <c r="D110" s="67" t="s">
        <v>12</v>
      </c>
      <c r="E110" s="67" t="s">
        <v>141</v>
      </c>
      <c r="F110" s="61"/>
      <c r="G110" s="62">
        <f>G111+G114</f>
        <v>2632.2000000000003</v>
      </c>
    </row>
    <row r="111" spans="1:7" ht="65.25" customHeight="1">
      <c r="A111" s="57"/>
      <c r="B111" s="49" t="s">
        <v>154</v>
      </c>
      <c r="C111" s="67" t="s">
        <v>40</v>
      </c>
      <c r="D111" s="67" t="s">
        <v>12</v>
      </c>
      <c r="E111" s="67" t="s">
        <v>216</v>
      </c>
      <c r="F111" s="61"/>
      <c r="G111" s="62">
        <f>G112+G113</f>
        <v>2628.3</v>
      </c>
    </row>
    <row r="112" spans="1:7" ht="68.25" customHeight="1">
      <c r="A112" s="57"/>
      <c r="B112" s="49" t="s">
        <v>81</v>
      </c>
      <c r="C112" s="67" t="s">
        <v>40</v>
      </c>
      <c r="D112" s="67" t="s">
        <v>12</v>
      </c>
      <c r="E112" s="67" t="s">
        <v>216</v>
      </c>
      <c r="F112" s="61">
        <v>100</v>
      </c>
      <c r="G112" s="62">
        <v>2457.9</v>
      </c>
    </row>
    <row r="113" spans="1:7" ht="25.5" customHeight="1">
      <c r="A113" s="57"/>
      <c r="B113" s="49" t="s">
        <v>85</v>
      </c>
      <c r="C113" s="67" t="s">
        <v>40</v>
      </c>
      <c r="D113" s="67" t="s">
        <v>12</v>
      </c>
      <c r="E113" s="67" t="s">
        <v>216</v>
      </c>
      <c r="F113" s="61">
        <v>500</v>
      </c>
      <c r="G113" s="62">
        <v>170.4</v>
      </c>
    </row>
    <row r="114" spans="1:7" ht="46.5" customHeight="1">
      <c r="A114" s="57"/>
      <c r="B114" s="49" t="s">
        <v>207</v>
      </c>
      <c r="C114" s="67" t="s">
        <v>40</v>
      </c>
      <c r="D114" s="67" t="s">
        <v>12</v>
      </c>
      <c r="E114" s="67" t="s">
        <v>208</v>
      </c>
      <c r="F114" s="61"/>
      <c r="G114" s="62">
        <f>G115</f>
        <v>3.9</v>
      </c>
    </row>
    <row r="115" spans="1:7" ht="66.75" customHeight="1">
      <c r="A115" s="57"/>
      <c r="B115" s="49" t="s">
        <v>81</v>
      </c>
      <c r="C115" s="67" t="s">
        <v>40</v>
      </c>
      <c r="D115" s="67" t="s">
        <v>12</v>
      </c>
      <c r="E115" s="67" t="s">
        <v>208</v>
      </c>
      <c r="F115" s="61">
        <v>100</v>
      </c>
      <c r="G115" s="62">
        <v>3.9</v>
      </c>
    </row>
    <row r="116" spans="1:7" ht="46.5" customHeight="1">
      <c r="A116" s="57"/>
      <c r="B116" s="66" t="s">
        <v>181</v>
      </c>
      <c r="C116" s="67" t="s">
        <v>27</v>
      </c>
      <c r="D116" s="67" t="s">
        <v>21</v>
      </c>
      <c r="E116" s="87" t="s">
        <v>142</v>
      </c>
      <c r="F116" s="87"/>
      <c r="G116" s="62">
        <f>SUM(G117)</f>
        <v>444.4</v>
      </c>
    </row>
    <row r="117" spans="1:7" ht="19.5" customHeight="1">
      <c r="A117" s="57"/>
      <c r="B117" s="66" t="s">
        <v>71</v>
      </c>
      <c r="C117" s="67" t="s">
        <v>27</v>
      </c>
      <c r="D117" s="67" t="s">
        <v>21</v>
      </c>
      <c r="E117" s="87" t="s">
        <v>143</v>
      </c>
      <c r="F117" s="109"/>
      <c r="G117" s="62">
        <f>SUM(G118)</f>
        <v>444.4</v>
      </c>
    </row>
    <row r="118" spans="1:7" ht="21.75" customHeight="1">
      <c r="A118" s="57"/>
      <c r="B118" s="66" t="s">
        <v>86</v>
      </c>
      <c r="C118" s="67" t="s">
        <v>27</v>
      </c>
      <c r="D118" s="67" t="s">
        <v>21</v>
      </c>
      <c r="E118" s="87" t="s">
        <v>143</v>
      </c>
      <c r="F118" s="87" t="s">
        <v>87</v>
      </c>
      <c r="G118" s="62">
        <v>444.4</v>
      </c>
    </row>
    <row r="119" spans="1:7" ht="31.5">
      <c r="A119" s="48"/>
      <c r="B119" s="49" t="s">
        <v>145</v>
      </c>
      <c r="C119" s="67" t="s">
        <v>43</v>
      </c>
      <c r="D119" s="67" t="s">
        <v>12</v>
      </c>
      <c r="E119" s="40" t="s">
        <v>148</v>
      </c>
      <c r="F119" s="61"/>
      <c r="G119" s="62">
        <f>G120</f>
        <v>590.5</v>
      </c>
    </row>
    <row r="120" spans="1:7" ht="31.5">
      <c r="A120" s="57"/>
      <c r="B120" s="49" t="s">
        <v>41</v>
      </c>
      <c r="C120" s="40">
        <v>11</v>
      </c>
      <c r="D120" s="67" t="s">
        <v>12</v>
      </c>
      <c r="E120" s="40" t="s">
        <v>146</v>
      </c>
      <c r="F120" s="40"/>
      <c r="G120" s="51">
        <f>G121+G122+G123</f>
        <v>590.5</v>
      </c>
    </row>
    <row r="121" spans="1:7" ht="63">
      <c r="A121" s="57"/>
      <c r="B121" s="49" t="s">
        <v>81</v>
      </c>
      <c r="C121" s="40">
        <v>11</v>
      </c>
      <c r="D121" s="67" t="s">
        <v>12</v>
      </c>
      <c r="E121" s="40" t="s">
        <v>147</v>
      </c>
      <c r="F121" s="40">
        <v>100</v>
      </c>
      <c r="G121" s="51">
        <v>461</v>
      </c>
    </row>
    <row r="122" spans="1:7" ht="31.5">
      <c r="A122" s="57"/>
      <c r="B122" s="49" t="s">
        <v>149</v>
      </c>
      <c r="C122" s="40">
        <v>11</v>
      </c>
      <c r="D122" s="67" t="s">
        <v>12</v>
      </c>
      <c r="E122" s="40" t="s">
        <v>147</v>
      </c>
      <c r="F122" s="61">
        <v>200</v>
      </c>
      <c r="G122" s="62">
        <v>118.5</v>
      </c>
    </row>
    <row r="123" spans="1:7" ht="15.75">
      <c r="A123" s="57"/>
      <c r="B123" s="49" t="s">
        <v>84</v>
      </c>
      <c r="C123" s="40">
        <v>11</v>
      </c>
      <c r="D123" s="67" t="s">
        <v>12</v>
      </c>
      <c r="E123" s="40" t="s">
        <v>147</v>
      </c>
      <c r="F123" s="40">
        <v>800</v>
      </c>
      <c r="G123" s="62">
        <v>11</v>
      </c>
    </row>
    <row r="124" spans="1:7" ht="47.25" customHeight="1">
      <c r="A124" s="114" t="s">
        <v>49</v>
      </c>
      <c r="B124" s="114"/>
      <c r="C124" s="114"/>
      <c r="D124" s="114"/>
      <c r="E124" s="114"/>
      <c r="F124" s="114"/>
      <c r="G124" s="114"/>
    </row>
    <row r="125" spans="1:7" ht="15.75">
      <c r="A125" s="114" t="s">
        <v>153</v>
      </c>
      <c r="B125" s="114"/>
      <c r="C125" s="114"/>
      <c r="D125" s="114"/>
      <c r="E125" s="114"/>
      <c r="F125" s="114"/>
      <c r="G125" s="114"/>
    </row>
  </sheetData>
  <sheetProtection/>
  <mergeCells count="16">
    <mergeCell ref="A3:G3"/>
    <mergeCell ref="A4:G4"/>
    <mergeCell ref="A5:G5"/>
    <mergeCell ref="A6:G6"/>
    <mergeCell ref="A7:G7"/>
    <mergeCell ref="A8:G8"/>
    <mergeCell ref="A15:G15"/>
    <mergeCell ref="A16:G16"/>
    <mergeCell ref="A124:G124"/>
    <mergeCell ref="A125:G125"/>
    <mergeCell ref="A11:G11"/>
    <mergeCell ref="A12:G12"/>
    <mergeCell ref="A13:G13"/>
    <mergeCell ref="A14:G14"/>
    <mergeCell ref="A18:G18"/>
    <mergeCell ref="F19:G19"/>
  </mergeCells>
  <printOptions/>
  <pageMargins left="0.7086614173228347" right="0.5905511811023623" top="0.5905511811023623" bottom="0.5905511811023623" header="0" footer="0"/>
  <pageSetup fitToHeight="5" fitToWidth="1" horizontalDpi="600" verticalDpi="600" orientation="portrait" paperSize="9" scale="73" r:id="rId1"/>
  <rowBreaks count="3" manualBreakCount="3">
    <brk id="44" max="6" man="1"/>
    <brk id="81" max="6" man="1"/>
    <brk id="1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="75" zoomScaleNormal="75" workbookViewId="0" topLeftCell="A1">
      <selection activeCell="B10" sqref="B10"/>
    </sheetView>
  </sheetViews>
  <sheetFormatPr defaultColWidth="9.140625" defaultRowHeight="15"/>
  <cols>
    <col min="1" max="1" width="5.57421875" style="0" customWidth="1"/>
    <col min="2" max="2" width="72.281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1.8515625" style="0" customWidth="1"/>
  </cols>
  <sheetData>
    <row r="1" ht="18.75">
      <c r="B1" s="92"/>
    </row>
    <row r="2" spans="1:8" ht="18.75">
      <c r="A2" s="2"/>
      <c r="B2" s="2"/>
      <c r="C2" s="2"/>
      <c r="D2" s="4"/>
      <c r="E2" s="4"/>
      <c r="F2" s="4"/>
      <c r="G2" s="4"/>
      <c r="H2" s="5" t="s">
        <v>196</v>
      </c>
    </row>
    <row r="3" spans="1:8" ht="15.75">
      <c r="A3" s="115" t="s">
        <v>191</v>
      </c>
      <c r="B3" s="115"/>
      <c r="C3" s="115"/>
      <c r="D3" s="115"/>
      <c r="E3" s="115"/>
      <c r="F3" s="115"/>
      <c r="G3" s="115"/>
      <c r="H3" s="115"/>
    </row>
    <row r="4" spans="1:8" ht="15.75">
      <c r="A4" s="115" t="s">
        <v>46</v>
      </c>
      <c r="B4" s="115"/>
      <c r="C4" s="115"/>
      <c r="D4" s="115"/>
      <c r="E4" s="115"/>
      <c r="F4" s="115"/>
      <c r="G4" s="115"/>
      <c r="H4" s="115"/>
    </row>
    <row r="5" spans="1:8" ht="15.75">
      <c r="A5" s="115" t="s">
        <v>50</v>
      </c>
      <c r="B5" s="115"/>
      <c r="C5" s="115"/>
      <c r="D5" s="115"/>
      <c r="E5" s="115"/>
      <c r="F5" s="115"/>
      <c r="G5" s="115"/>
      <c r="H5" s="115"/>
    </row>
    <row r="6" spans="1:8" ht="15.75">
      <c r="A6" s="113" t="s">
        <v>232</v>
      </c>
      <c r="B6" s="113"/>
      <c r="C6" s="113"/>
      <c r="D6" s="113"/>
      <c r="E6" s="113"/>
      <c r="F6" s="113"/>
      <c r="G6" s="113"/>
      <c r="H6" s="113"/>
    </row>
    <row r="7" spans="1:10" ht="15.75">
      <c r="A7" s="113" t="s">
        <v>197</v>
      </c>
      <c r="B7" s="113"/>
      <c r="C7" s="113"/>
      <c r="D7" s="113"/>
      <c r="E7" s="113"/>
      <c r="F7" s="113"/>
      <c r="G7" s="113"/>
      <c r="H7" s="113"/>
      <c r="J7" t="s">
        <v>195</v>
      </c>
    </row>
    <row r="8" spans="1:8" ht="15.75">
      <c r="A8" s="113" t="s">
        <v>193</v>
      </c>
      <c r="B8" s="113"/>
      <c r="C8" s="113"/>
      <c r="D8" s="113"/>
      <c r="E8" s="113"/>
      <c r="F8" s="113"/>
      <c r="G8" s="113"/>
      <c r="H8" s="113"/>
    </row>
    <row r="10" spans="1:8" ht="18.75" customHeight="1">
      <c r="A10" s="2"/>
      <c r="B10" s="2"/>
      <c r="C10" s="2"/>
      <c r="D10" s="4"/>
      <c r="E10" s="4"/>
      <c r="F10" s="4"/>
      <c r="G10" s="4"/>
      <c r="H10" s="5" t="s">
        <v>93</v>
      </c>
    </row>
    <row r="11" spans="1:8" ht="18" customHeight="1">
      <c r="A11" s="115" t="s">
        <v>191</v>
      </c>
      <c r="B11" s="115"/>
      <c r="C11" s="115"/>
      <c r="D11" s="115"/>
      <c r="E11" s="115"/>
      <c r="F11" s="115"/>
      <c r="G11" s="115"/>
      <c r="H11" s="115"/>
    </row>
    <row r="12" spans="1:8" ht="20.25" customHeight="1">
      <c r="A12" s="115" t="s">
        <v>46</v>
      </c>
      <c r="B12" s="115"/>
      <c r="C12" s="115"/>
      <c r="D12" s="115"/>
      <c r="E12" s="115"/>
      <c r="F12" s="115"/>
      <c r="G12" s="115"/>
      <c r="H12" s="115"/>
    </row>
    <row r="13" spans="1:8" ht="20.25" customHeight="1">
      <c r="A13" s="115" t="s">
        <v>50</v>
      </c>
      <c r="B13" s="115"/>
      <c r="C13" s="115"/>
      <c r="D13" s="115"/>
      <c r="E13" s="115"/>
      <c r="F13" s="115"/>
      <c r="G13" s="115"/>
      <c r="H13" s="115"/>
    </row>
    <row r="14" spans="1:8" ht="20.25" customHeight="1">
      <c r="A14" s="113" t="s">
        <v>194</v>
      </c>
      <c r="B14" s="113"/>
      <c r="C14" s="113"/>
      <c r="D14" s="113"/>
      <c r="E14" s="113"/>
      <c r="F14" s="113"/>
      <c r="G14" s="113"/>
      <c r="H14" s="113"/>
    </row>
    <row r="15" spans="1:8" ht="20.25" customHeight="1">
      <c r="A15" s="113" t="s">
        <v>192</v>
      </c>
      <c r="B15" s="113"/>
      <c r="C15" s="113"/>
      <c r="D15" s="113"/>
      <c r="E15" s="113"/>
      <c r="F15" s="113"/>
      <c r="G15" s="113"/>
      <c r="H15" s="113"/>
    </row>
    <row r="16" spans="1:8" ht="20.25" customHeight="1">
      <c r="A16" s="113" t="s">
        <v>193</v>
      </c>
      <c r="B16" s="113"/>
      <c r="C16" s="113"/>
      <c r="D16" s="113"/>
      <c r="E16" s="113"/>
      <c r="F16" s="113"/>
      <c r="G16" s="113"/>
      <c r="H16" s="113"/>
    </row>
    <row r="17" spans="1:8" ht="20.25" customHeight="1">
      <c r="A17" s="18"/>
      <c r="B17" s="18"/>
      <c r="C17" s="18"/>
      <c r="D17" s="18"/>
      <c r="E17" s="18"/>
      <c r="F17" s="18"/>
      <c r="G17" s="18"/>
      <c r="H17" s="18"/>
    </row>
    <row r="18" spans="1:8" ht="53.25" customHeight="1">
      <c r="A18" s="116" t="s">
        <v>180</v>
      </c>
      <c r="B18" s="116"/>
      <c r="C18" s="116"/>
      <c r="D18" s="116"/>
      <c r="E18" s="116"/>
      <c r="F18" s="116"/>
      <c r="G18" s="116"/>
      <c r="H18" s="116"/>
    </row>
    <row r="19" spans="1:8" ht="15.75" customHeight="1" thickBot="1">
      <c r="A19" s="2"/>
      <c r="B19" s="2"/>
      <c r="C19" s="2"/>
      <c r="D19" s="2"/>
      <c r="E19" s="2"/>
      <c r="F19" s="1"/>
      <c r="G19" s="117" t="s">
        <v>0</v>
      </c>
      <c r="H19" s="117"/>
    </row>
    <row r="20" spans="1:8" ht="37.5">
      <c r="A20" s="14" t="s">
        <v>1</v>
      </c>
      <c r="B20" s="15" t="s">
        <v>2</v>
      </c>
      <c r="C20" s="17" t="s">
        <v>45</v>
      </c>
      <c r="D20" s="16" t="s">
        <v>3</v>
      </c>
      <c r="E20" s="16" t="s">
        <v>4</v>
      </c>
      <c r="F20" s="16" t="s">
        <v>5</v>
      </c>
      <c r="G20" s="16" t="s">
        <v>6</v>
      </c>
      <c r="H20" s="15"/>
    </row>
    <row r="21" spans="1:8" ht="22.5" customHeight="1">
      <c r="A21" s="96"/>
      <c r="B21" s="97" t="s">
        <v>8</v>
      </c>
      <c r="C21" s="98"/>
      <c r="D21" s="99"/>
      <c r="E21" s="99"/>
      <c r="F21" s="99"/>
      <c r="G21" s="99"/>
      <c r="H21" s="100">
        <f>H22</f>
        <v>16330.099999999999</v>
      </c>
    </row>
    <row r="22" spans="1:8" ht="30.75" customHeight="1">
      <c r="A22" s="33" t="s">
        <v>9</v>
      </c>
      <c r="B22" s="34" t="s">
        <v>51</v>
      </c>
      <c r="C22" s="35"/>
      <c r="D22" s="36"/>
      <c r="E22" s="36"/>
      <c r="F22" s="36"/>
      <c r="G22" s="36"/>
      <c r="H22" s="37">
        <f>H23+H61+H67+H72+H89+H109+H114+H140+H145</f>
        <v>16330.099999999999</v>
      </c>
    </row>
    <row r="23" spans="1:8" ht="15.75">
      <c r="A23" s="38"/>
      <c r="B23" s="34" t="s">
        <v>10</v>
      </c>
      <c r="C23" s="39">
        <v>992</v>
      </c>
      <c r="D23" s="36" t="s">
        <v>12</v>
      </c>
      <c r="E23" s="36" t="s">
        <v>13</v>
      </c>
      <c r="F23" s="40"/>
      <c r="G23" s="40"/>
      <c r="H23" s="37">
        <f>H24+H29+H39+H42+H45</f>
        <v>4261.5</v>
      </c>
    </row>
    <row r="24" spans="1:8" ht="38.25" customHeight="1">
      <c r="A24" s="48"/>
      <c r="B24" s="42" t="s">
        <v>11</v>
      </c>
      <c r="C24" s="43">
        <v>992</v>
      </c>
      <c r="D24" s="44" t="s">
        <v>12</v>
      </c>
      <c r="E24" s="44" t="s">
        <v>14</v>
      </c>
      <c r="F24" s="45"/>
      <c r="G24" s="45"/>
      <c r="H24" s="46">
        <f>H25</f>
        <v>783.5</v>
      </c>
    </row>
    <row r="25" spans="1:8" ht="36" customHeight="1">
      <c r="A25" s="48"/>
      <c r="B25" s="49" t="s">
        <v>52</v>
      </c>
      <c r="C25" s="40">
        <v>992</v>
      </c>
      <c r="D25" s="50" t="s">
        <v>12</v>
      </c>
      <c r="E25" s="50" t="s">
        <v>14</v>
      </c>
      <c r="F25" s="50" t="s">
        <v>95</v>
      </c>
      <c r="G25" s="50"/>
      <c r="H25" s="51">
        <f>H26</f>
        <v>783.5</v>
      </c>
    </row>
    <row r="26" spans="1:8" ht="34.5" customHeight="1">
      <c r="A26" s="48"/>
      <c r="B26" s="49" t="s">
        <v>53</v>
      </c>
      <c r="C26" s="40">
        <v>992</v>
      </c>
      <c r="D26" s="50" t="s">
        <v>12</v>
      </c>
      <c r="E26" s="50" t="s">
        <v>14</v>
      </c>
      <c r="F26" s="50" t="s">
        <v>96</v>
      </c>
      <c r="G26" s="50"/>
      <c r="H26" s="51">
        <f>H27</f>
        <v>783.5</v>
      </c>
    </row>
    <row r="27" spans="1:8" ht="22.5" customHeight="1">
      <c r="A27" s="48"/>
      <c r="B27" s="49" t="s">
        <v>56</v>
      </c>
      <c r="C27" s="40">
        <v>992</v>
      </c>
      <c r="D27" s="50" t="s">
        <v>12</v>
      </c>
      <c r="E27" s="50" t="s">
        <v>14</v>
      </c>
      <c r="F27" s="50" t="s">
        <v>97</v>
      </c>
      <c r="G27" s="50"/>
      <c r="H27" s="51">
        <f>H28</f>
        <v>783.5</v>
      </c>
    </row>
    <row r="28" spans="1:8" ht="68.25" customHeight="1">
      <c r="A28" s="48"/>
      <c r="B28" s="49" t="s">
        <v>81</v>
      </c>
      <c r="C28" s="40">
        <v>992</v>
      </c>
      <c r="D28" s="50" t="s">
        <v>12</v>
      </c>
      <c r="E28" s="50" t="s">
        <v>14</v>
      </c>
      <c r="F28" s="50" t="s">
        <v>97</v>
      </c>
      <c r="G28" s="50" t="s">
        <v>82</v>
      </c>
      <c r="H28" s="51">
        <v>783.5</v>
      </c>
    </row>
    <row r="29" spans="1:8" ht="47.25" customHeight="1">
      <c r="A29" s="57"/>
      <c r="B29" s="54" t="s">
        <v>15</v>
      </c>
      <c r="C29" s="55">
        <v>992</v>
      </c>
      <c r="D29" s="45" t="s">
        <v>12</v>
      </c>
      <c r="E29" s="45" t="s">
        <v>16</v>
      </c>
      <c r="F29" s="45"/>
      <c r="G29" s="45"/>
      <c r="H29" s="56">
        <f>H30</f>
        <v>3242.4</v>
      </c>
    </row>
    <row r="30" spans="1:8" ht="15.75">
      <c r="A30" s="57"/>
      <c r="B30" s="49" t="s">
        <v>54</v>
      </c>
      <c r="C30" s="40">
        <v>992</v>
      </c>
      <c r="D30" s="50" t="s">
        <v>12</v>
      </c>
      <c r="E30" s="50" t="s">
        <v>16</v>
      </c>
      <c r="F30" s="50" t="s">
        <v>98</v>
      </c>
      <c r="G30" s="50"/>
      <c r="H30" s="51">
        <f>H31+H36</f>
        <v>3242.4</v>
      </c>
    </row>
    <row r="31" spans="1:8" ht="16.5" customHeight="1">
      <c r="A31" s="57"/>
      <c r="B31" s="49" t="s">
        <v>55</v>
      </c>
      <c r="C31" s="40">
        <v>992</v>
      </c>
      <c r="D31" s="50" t="s">
        <v>12</v>
      </c>
      <c r="E31" s="50" t="s">
        <v>16</v>
      </c>
      <c r="F31" s="50" t="s">
        <v>99</v>
      </c>
      <c r="G31" s="50"/>
      <c r="H31" s="51">
        <f>H32</f>
        <v>3238.6</v>
      </c>
    </row>
    <row r="32" spans="1:8" ht="18" customHeight="1">
      <c r="A32" s="57"/>
      <c r="B32" s="49" t="s">
        <v>56</v>
      </c>
      <c r="C32" s="40">
        <v>992</v>
      </c>
      <c r="D32" s="50" t="s">
        <v>12</v>
      </c>
      <c r="E32" s="50" t="s">
        <v>16</v>
      </c>
      <c r="F32" s="50" t="s">
        <v>100</v>
      </c>
      <c r="G32" s="50"/>
      <c r="H32" s="51">
        <f>H33+H34+H35</f>
        <v>3238.6</v>
      </c>
    </row>
    <row r="33" spans="1:8" ht="66" customHeight="1">
      <c r="A33" s="57"/>
      <c r="B33" s="49" t="s">
        <v>81</v>
      </c>
      <c r="C33" s="40">
        <v>992</v>
      </c>
      <c r="D33" s="50" t="s">
        <v>12</v>
      </c>
      <c r="E33" s="50" t="s">
        <v>16</v>
      </c>
      <c r="F33" s="50" t="s">
        <v>100</v>
      </c>
      <c r="G33" s="50" t="s">
        <v>82</v>
      </c>
      <c r="H33" s="51">
        <v>2679</v>
      </c>
    </row>
    <row r="34" spans="1:8" ht="35.25" customHeight="1">
      <c r="A34" s="57"/>
      <c r="B34" s="49" t="s">
        <v>149</v>
      </c>
      <c r="C34" s="40">
        <v>992</v>
      </c>
      <c r="D34" s="50" t="s">
        <v>12</v>
      </c>
      <c r="E34" s="50" t="s">
        <v>16</v>
      </c>
      <c r="F34" s="50" t="s">
        <v>100</v>
      </c>
      <c r="G34" s="50" t="s">
        <v>83</v>
      </c>
      <c r="H34" s="51">
        <v>509.6</v>
      </c>
    </row>
    <row r="35" spans="1:8" ht="15.75">
      <c r="A35" s="57"/>
      <c r="B35" s="49" t="s">
        <v>84</v>
      </c>
      <c r="C35" s="40">
        <v>992</v>
      </c>
      <c r="D35" s="50" t="s">
        <v>12</v>
      </c>
      <c r="E35" s="50" t="s">
        <v>16</v>
      </c>
      <c r="F35" s="50" t="s">
        <v>100</v>
      </c>
      <c r="G35" s="40">
        <v>800</v>
      </c>
      <c r="H35" s="51">
        <v>50</v>
      </c>
    </row>
    <row r="36" spans="1:8" ht="15" customHeight="1">
      <c r="A36" s="57"/>
      <c r="B36" s="49" t="s">
        <v>57</v>
      </c>
      <c r="C36" s="40">
        <v>992</v>
      </c>
      <c r="D36" s="50" t="s">
        <v>12</v>
      </c>
      <c r="E36" s="50" t="s">
        <v>16</v>
      </c>
      <c r="F36" s="50" t="s">
        <v>101</v>
      </c>
      <c r="G36" s="40"/>
      <c r="H36" s="51">
        <f>H37</f>
        <v>3.8</v>
      </c>
    </row>
    <row r="37" spans="1:8" ht="33" customHeight="1">
      <c r="A37" s="57"/>
      <c r="B37" s="49" t="s">
        <v>58</v>
      </c>
      <c r="C37" s="40">
        <v>992</v>
      </c>
      <c r="D37" s="50" t="s">
        <v>12</v>
      </c>
      <c r="E37" s="50" t="s">
        <v>16</v>
      </c>
      <c r="F37" s="50" t="s">
        <v>102</v>
      </c>
      <c r="G37" s="40"/>
      <c r="H37" s="51">
        <f>H38</f>
        <v>3.8</v>
      </c>
    </row>
    <row r="38" spans="1:8" ht="35.25" customHeight="1">
      <c r="A38" s="57"/>
      <c r="B38" s="49" t="s">
        <v>149</v>
      </c>
      <c r="C38" s="40">
        <v>992</v>
      </c>
      <c r="D38" s="50" t="s">
        <v>12</v>
      </c>
      <c r="E38" s="50" t="s">
        <v>16</v>
      </c>
      <c r="F38" s="50" t="s">
        <v>102</v>
      </c>
      <c r="G38" s="40">
        <v>200</v>
      </c>
      <c r="H38" s="51">
        <v>3.8</v>
      </c>
    </row>
    <row r="39" spans="1:8" ht="31.5" customHeight="1">
      <c r="A39" s="57"/>
      <c r="B39" s="49" t="s">
        <v>59</v>
      </c>
      <c r="C39" s="40">
        <v>992</v>
      </c>
      <c r="D39" s="50" t="s">
        <v>12</v>
      </c>
      <c r="E39" s="50" t="s">
        <v>60</v>
      </c>
      <c r="F39" s="61"/>
      <c r="G39" s="61"/>
      <c r="H39" s="62">
        <f>H40</f>
        <v>53.6</v>
      </c>
    </row>
    <row r="40" spans="1:8" ht="31.5" customHeight="1">
      <c r="A40" s="57"/>
      <c r="B40" s="49" t="s">
        <v>61</v>
      </c>
      <c r="C40" s="40">
        <v>992</v>
      </c>
      <c r="D40" s="50" t="s">
        <v>12</v>
      </c>
      <c r="E40" s="50" t="s">
        <v>60</v>
      </c>
      <c r="F40" s="61" t="s">
        <v>103</v>
      </c>
      <c r="G40" s="61"/>
      <c r="H40" s="62">
        <f>H41</f>
        <v>53.6</v>
      </c>
    </row>
    <row r="41" spans="1:8" ht="17.25" customHeight="1">
      <c r="A41" s="57"/>
      <c r="B41" s="49" t="s">
        <v>85</v>
      </c>
      <c r="C41" s="40">
        <v>992</v>
      </c>
      <c r="D41" s="50" t="s">
        <v>12</v>
      </c>
      <c r="E41" s="50" t="s">
        <v>60</v>
      </c>
      <c r="F41" s="61" t="s">
        <v>103</v>
      </c>
      <c r="G41" s="61">
        <v>500</v>
      </c>
      <c r="H41" s="62">
        <v>53.6</v>
      </c>
    </row>
    <row r="42" spans="1:8" ht="27" customHeight="1">
      <c r="A42" s="57"/>
      <c r="B42" s="101" t="s">
        <v>62</v>
      </c>
      <c r="C42" s="40">
        <v>992</v>
      </c>
      <c r="D42" s="50" t="s">
        <v>12</v>
      </c>
      <c r="E42" s="50" t="s">
        <v>43</v>
      </c>
      <c r="F42" s="61" t="s">
        <v>104</v>
      </c>
      <c r="G42" s="61"/>
      <c r="H42" s="62">
        <f>H43</f>
        <v>35</v>
      </c>
    </row>
    <row r="43" spans="1:8" ht="38.25" customHeight="1">
      <c r="A43" s="57"/>
      <c r="B43" s="101" t="s">
        <v>63</v>
      </c>
      <c r="C43" s="40">
        <v>992</v>
      </c>
      <c r="D43" s="50" t="s">
        <v>12</v>
      </c>
      <c r="E43" s="50" t="s">
        <v>43</v>
      </c>
      <c r="F43" s="61" t="s">
        <v>105</v>
      </c>
      <c r="G43" s="61"/>
      <c r="H43" s="62">
        <f>H44</f>
        <v>35</v>
      </c>
    </row>
    <row r="44" spans="1:8" ht="23.25" customHeight="1">
      <c r="A44" s="57"/>
      <c r="B44" s="101" t="s">
        <v>84</v>
      </c>
      <c r="C44" s="40">
        <v>992</v>
      </c>
      <c r="D44" s="50" t="s">
        <v>12</v>
      </c>
      <c r="E44" s="50" t="s">
        <v>43</v>
      </c>
      <c r="F44" s="61" t="s">
        <v>105</v>
      </c>
      <c r="G44" s="61">
        <v>800</v>
      </c>
      <c r="H44" s="62">
        <v>35</v>
      </c>
    </row>
    <row r="45" spans="1:8" ht="17.25" customHeight="1">
      <c r="A45" s="57"/>
      <c r="B45" s="49" t="s">
        <v>18</v>
      </c>
      <c r="C45" s="40">
        <v>992</v>
      </c>
      <c r="D45" s="50" t="s">
        <v>12</v>
      </c>
      <c r="E45" s="50">
        <v>13</v>
      </c>
      <c r="F45" s="102"/>
      <c r="G45" s="61"/>
      <c r="H45" s="62">
        <f>H46+H49+H52+H55+H58</f>
        <v>147</v>
      </c>
    </row>
    <row r="46" spans="1:8" ht="63">
      <c r="A46" s="57"/>
      <c r="B46" s="66" t="s">
        <v>189</v>
      </c>
      <c r="C46" s="40">
        <v>992</v>
      </c>
      <c r="D46" s="50" t="s">
        <v>12</v>
      </c>
      <c r="E46" s="50">
        <v>13</v>
      </c>
      <c r="F46" s="40" t="s">
        <v>109</v>
      </c>
      <c r="G46" s="40"/>
      <c r="H46" s="62">
        <f>H47</f>
        <v>30</v>
      </c>
    </row>
    <row r="47" spans="1:8" ht="15.75">
      <c r="A47" s="57"/>
      <c r="B47" s="66" t="s">
        <v>71</v>
      </c>
      <c r="C47" s="40">
        <v>992</v>
      </c>
      <c r="D47" s="50" t="s">
        <v>12</v>
      </c>
      <c r="E47" s="50">
        <v>13</v>
      </c>
      <c r="F47" s="40" t="s">
        <v>110</v>
      </c>
      <c r="G47" s="40"/>
      <c r="H47" s="62">
        <f>H48</f>
        <v>30</v>
      </c>
    </row>
    <row r="48" spans="1:8" ht="33.75" customHeight="1">
      <c r="A48" s="57"/>
      <c r="B48" s="49" t="s">
        <v>149</v>
      </c>
      <c r="C48" s="40">
        <v>992</v>
      </c>
      <c r="D48" s="67" t="s">
        <v>12</v>
      </c>
      <c r="E48" s="67" t="s">
        <v>30</v>
      </c>
      <c r="F48" s="40" t="s">
        <v>110</v>
      </c>
      <c r="G48" s="40">
        <v>200</v>
      </c>
      <c r="H48" s="62">
        <v>30</v>
      </c>
    </row>
    <row r="49" spans="1:8" ht="48" customHeight="1">
      <c r="A49" s="57"/>
      <c r="B49" s="49" t="s">
        <v>179</v>
      </c>
      <c r="C49" s="40">
        <v>992</v>
      </c>
      <c r="D49" s="67" t="s">
        <v>12</v>
      </c>
      <c r="E49" s="67" t="s">
        <v>30</v>
      </c>
      <c r="F49" s="67" t="s">
        <v>111</v>
      </c>
      <c r="G49" s="40"/>
      <c r="H49" s="62">
        <f>H50</f>
        <v>100</v>
      </c>
    </row>
    <row r="50" spans="1:8" ht="20.25" customHeight="1">
      <c r="A50" s="57"/>
      <c r="B50" s="66" t="s">
        <v>71</v>
      </c>
      <c r="C50" s="40">
        <v>992</v>
      </c>
      <c r="D50" s="67" t="s">
        <v>12</v>
      </c>
      <c r="E50" s="67" t="s">
        <v>30</v>
      </c>
      <c r="F50" s="67" t="s">
        <v>112</v>
      </c>
      <c r="G50" s="40"/>
      <c r="H50" s="62">
        <f>H51</f>
        <v>100</v>
      </c>
    </row>
    <row r="51" spans="1:8" ht="31.5" customHeight="1">
      <c r="A51" s="57"/>
      <c r="B51" s="49" t="s">
        <v>149</v>
      </c>
      <c r="C51" s="40">
        <v>992</v>
      </c>
      <c r="D51" s="67" t="s">
        <v>12</v>
      </c>
      <c r="E51" s="67" t="s">
        <v>30</v>
      </c>
      <c r="F51" s="67" t="s">
        <v>112</v>
      </c>
      <c r="G51" s="40">
        <v>200</v>
      </c>
      <c r="H51" s="62">
        <v>100</v>
      </c>
    </row>
    <row r="52" spans="1:8" ht="55.5" customHeight="1">
      <c r="A52" s="57"/>
      <c r="B52" s="103" t="s">
        <v>178</v>
      </c>
      <c r="C52" s="40">
        <v>992</v>
      </c>
      <c r="D52" s="67" t="s">
        <v>12</v>
      </c>
      <c r="E52" s="67" t="s">
        <v>30</v>
      </c>
      <c r="F52" s="67" t="s">
        <v>113</v>
      </c>
      <c r="G52" s="40"/>
      <c r="H52" s="62">
        <f>H53</f>
        <v>15</v>
      </c>
    </row>
    <row r="53" spans="1:8" ht="24" customHeight="1">
      <c r="A53" s="57"/>
      <c r="B53" s="66" t="s">
        <v>71</v>
      </c>
      <c r="C53" s="40">
        <v>992</v>
      </c>
      <c r="D53" s="67" t="s">
        <v>12</v>
      </c>
      <c r="E53" s="67" t="s">
        <v>30</v>
      </c>
      <c r="F53" s="67" t="s">
        <v>114</v>
      </c>
      <c r="G53" s="40"/>
      <c r="H53" s="62">
        <f>H54</f>
        <v>15</v>
      </c>
    </row>
    <row r="54" spans="1:8" ht="34.5" customHeight="1">
      <c r="A54" s="57"/>
      <c r="B54" s="49" t="s">
        <v>149</v>
      </c>
      <c r="C54" s="40">
        <v>992</v>
      </c>
      <c r="D54" s="67" t="s">
        <v>12</v>
      </c>
      <c r="E54" s="67" t="s">
        <v>30</v>
      </c>
      <c r="F54" s="67" t="s">
        <v>114</v>
      </c>
      <c r="G54" s="40">
        <v>200</v>
      </c>
      <c r="H54" s="62">
        <v>15</v>
      </c>
    </row>
    <row r="55" spans="1:8" ht="50.25" customHeight="1">
      <c r="A55" s="57"/>
      <c r="B55" s="66" t="s">
        <v>177</v>
      </c>
      <c r="C55" s="40">
        <v>992</v>
      </c>
      <c r="D55" s="67" t="s">
        <v>12</v>
      </c>
      <c r="E55" s="67" t="s">
        <v>30</v>
      </c>
      <c r="F55" s="67" t="s">
        <v>150</v>
      </c>
      <c r="G55" s="40"/>
      <c r="H55" s="62">
        <f>H56</f>
        <v>1</v>
      </c>
    </row>
    <row r="56" spans="1:8" ht="21" customHeight="1">
      <c r="A56" s="57"/>
      <c r="B56" s="66" t="s">
        <v>71</v>
      </c>
      <c r="C56" s="40">
        <v>992</v>
      </c>
      <c r="D56" s="67" t="s">
        <v>12</v>
      </c>
      <c r="E56" s="67" t="s">
        <v>30</v>
      </c>
      <c r="F56" s="67" t="s">
        <v>151</v>
      </c>
      <c r="G56" s="40"/>
      <c r="H56" s="62">
        <f>H57</f>
        <v>1</v>
      </c>
    </row>
    <row r="57" spans="1:8" ht="34.5" customHeight="1">
      <c r="A57" s="57"/>
      <c r="B57" s="49" t="s">
        <v>149</v>
      </c>
      <c r="C57" s="40">
        <v>992</v>
      </c>
      <c r="D57" s="67" t="s">
        <v>12</v>
      </c>
      <c r="E57" s="67" t="s">
        <v>30</v>
      </c>
      <c r="F57" s="67" t="s">
        <v>151</v>
      </c>
      <c r="G57" s="40">
        <v>200</v>
      </c>
      <c r="H57" s="62">
        <v>1</v>
      </c>
    </row>
    <row r="58" spans="1:8" ht="47.25" customHeight="1">
      <c r="A58" s="57"/>
      <c r="B58" s="66" t="s">
        <v>176</v>
      </c>
      <c r="C58" s="40">
        <v>992</v>
      </c>
      <c r="D58" s="67" t="s">
        <v>12</v>
      </c>
      <c r="E58" s="67" t="s">
        <v>30</v>
      </c>
      <c r="F58" s="67" t="s">
        <v>155</v>
      </c>
      <c r="G58" s="40"/>
      <c r="H58" s="62">
        <f>H59</f>
        <v>1</v>
      </c>
    </row>
    <row r="59" spans="1:8" ht="21" customHeight="1">
      <c r="A59" s="57"/>
      <c r="B59" s="66" t="s">
        <v>71</v>
      </c>
      <c r="C59" s="40">
        <v>992</v>
      </c>
      <c r="D59" s="67" t="s">
        <v>12</v>
      </c>
      <c r="E59" s="67" t="s">
        <v>30</v>
      </c>
      <c r="F59" s="67" t="s">
        <v>156</v>
      </c>
      <c r="G59" s="40"/>
      <c r="H59" s="62">
        <f>H60</f>
        <v>1</v>
      </c>
    </row>
    <row r="60" spans="1:8" ht="34.5" customHeight="1">
      <c r="A60" s="57"/>
      <c r="B60" s="49" t="s">
        <v>149</v>
      </c>
      <c r="C60" s="40">
        <v>992</v>
      </c>
      <c r="D60" s="67" t="s">
        <v>12</v>
      </c>
      <c r="E60" s="67" t="s">
        <v>30</v>
      </c>
      <c r="F60" s="67" t="s">
        <v>156</v>
      </c>
      <c r="G60" s="40">
        <v>200</v>
      </c>
      <c r="H60" s="62">
        <v>1</v>
      </c>
    </row>
    <row r="61" spans="1:8" ht="21" customHeight="1">
      <c r="A61" s="38"/>
      <c r="B61" s="54" t="s">
        <v>19</v>
      </c>
      <c r="C61" s="55">
        <v>992</v>
      </c>
      <c r="D61" s="45" t="s">
        <v>14</v>
      </c>
      <c r="E61" s="45" t="s">
        <v>13</v>
      </c>
      <c r="F61" s="55"/>
      <c r="G61" s="59"/>
      <c r="H61" s="65">
        <f>H62</f>
        <v>201.1</v>
      </c>
    </row>
    <row r="62" spans="1:8" ht="19.5" customHeight="1">
      <c r="A62" s="48"/>
      <c r="B62" s="49" t="s">
        <v>20</v>
      </c>
      <c r="C62" s="40">
        <v>992</v>
      </c>
      <c r="D62" s="50" t="s">
        <v>14</v>
      </c>
      <c r="E62" s="50" t="s">
        <v>21</v>
      </c>
      <c r="F62" s="40"/>
      <c r="G62" s="61"/>
      <c r="H62" s="62">
        <f>H63</f>
        <v>201.1</v>
      </c>
    </row>
    <row r="63" spans="1:8" ht="31.5">
      <c r="A63" s="57"/>
      <c r="B63" s="49" t="s">
        <v>66</v>
      </c>
      <c r="C63" s="40">
        <v>992</v>
      </c>
      <c r="D63" s="50" t="s">
        <v>14</v>
      </c>
      <c r="E63" s="50" t="s">
        <v>21</v>
      </c>
      <c r="F63" s="50" t="s">
        <v>98</v>
      </c>
      <c r="G63" s="40"/>
      <c r="H63" s="62">
        <f>H64</f>
        <v>201.1</v>
      </c>
    </row>
    <row r="64" spans="1:8" ht="19.5" customHeight="1">
      <c r="A64" s="57"/>
      <c r="B64" s="49" t="s">
        <v>67</v>
      </c>
      <c r="C64" s="40">
        <v>992</v>
      </c>
      <c r="D64" s="50" t="s">
        <v>14</v>
      </c>
      <c r="E64" s="50" t="s">
        <v>21</v>
      </c>
      <c r="F64" s="50" t="s">
        <v>115</v>
      </c>
      <c r="G64" s="40"/>
      <c r="H64" s="62">
        <f>H65</f>
        <v>201.1</v>
      </c>
    </row>
    <row r="65" spans="1:8" ht="30" customHeight="1">
      <c r="A65" s="57"/>
      <c r="B65" s="49" t="s">
        <v>22</v>
      </c>
      <c r="C65" s="40">
        <v>992</v>
      </c>
      <c r="D65" s="50" t="s">
        <v>14</v>
      </c>
      <c r="E65" s="50" t="s">
        <v>21</v>
      </c>
      <c r="F65" s="61" t="s">
        <v>116</v>
      </c>
      <c r="G65" s="61"/>
      <c r="H65" s="62">
        <f>H66</f>
        <v>201.1</v>
      </c>
    </row>
    <row r="66" spans="1:8" ht="63">
      <c r="A66" s="57"/>
      <c r="B66" s="49" t="s">
        <v>81</v>
      </c>
      <c r="C66" s="40">
        <v>992</v>
      </c>
      <c r="D66" s="50" t="s">
        <v>14</v>
      </c>
      <c r="E66" s="50" t="s">
        <v>21</v>
      </c>
      <c r="F66" s="61" t="s">
        <v>116</v>
      </c>
      <c r="G66" s="40">
        <v>100</v>
      </c>
      <c r="H66" s="62">
        <v>201.1</v>
      </c>
    </row>
    <row r="67" spans="1:8" ht="22.5" customHeight="1">
      <c r="A67" s="38"/>
      <c r="B67" s="54" t="s">
        <v>23</v>
      </c>
      <c r="C67" s="55">
        <v>992</v>
      </c>
      <c r="D67" s="45" t="s">
        <v>21</v>
      </c>
      <c r="E67" s="45" t="s">
        <v>13</v>
      </c>
      <c r="F67" s="55"/>
      <c r="G67" s="59"/>
      <c r="H67" s="65">
        <f>H68</f>
        <v>4.5</v>
      </c>
    </row>
    <row r="68" spans="1:8" ht="15.75">
      <c r="A68" s="57"/>
      <c r="B68" s="49" t="s">
        <v>26</v>
      </c>
      <c r="C68" s="40">
        <v>992</v>
      </c>
      <c r="D68" s="50" t="s">
        <v>21</v>
      </c>
      <c r="E68" s="50" t="s">
        <v>27</v>
      </c>
      <c r="F68" s="61"/>
      <c r="G68" s="61"/>
      <c r="H68" s="62">
        <f>H69</f>
        <v>4.5</v>
      </c>
    </row>
    <row r="69" spans="1:8" ht="47.25">
      <c r="A69" s="57"/>
      <c r="B69" s="66" t="s">
        <v>175</v>
      </c>
      <c r="C69" s="40">
        <v>992</v>
      </c>
      <c r="D69" s="67" t="s">
        <v>21</v>
      </c>
      <c r="E69" s="67" t="s">
        <v>27</v>
      </c>
      <c r="F69" s="67" t="s">
        <v>121</v>
      </c>
      <c r="G69" s="67"/>
      <c r="H69" s="62">
        <f>H70</f>
        <v>4.5</v>
      </c>
    </row>
    <row r="70" spans="1:8" ht="18.75" customHeight="1">
      <c r="A70" s="57"/>
      <c r="B70" s="66" t="s">
        <v>71</v>
      </c>
      <c r="C70" s="40">
        <v>992</v>
      </c>
      <c r="D70" s="67" t="s">
        <v>21</v>
      </c>
      <c r="E70" s="67" t="s">
        <v>27</v>
      </c>
      <c r="F70" s="67" t="s">
        <v>122</v>
      </c>
      <c r="G70" s="67"/>
      <c r="H70" s="62">
        <f>H71</f>
        <v>4.5</v>
      </c>
    </row>
    <row r="71" spans="1:8" ht="31.5">
      <c r="A71" s="57"/>
      <c r="B71" s="49" t="s">
        <v>149</v>
      </c>
      <c r="C71" s="40">
        <v>992</v>
      </c>
      <c r="D71" s="67" t="s">
        <v>21</v>
      </c>
      <c r="E71" s="67" t="s">
        <v>27</v>
      </c>
      <c r="F71" s="70" t="s">
        <v>122</v>
      </c>
      <c r="G71" s="67" t="s">
        <v>83</v>
      </c>
      <c r="H71" s="62">
        <v>4.5</v>
      </c>
    </row>
    <row r="72" spans="1:8" ht="15.75">
      <c r="A72" s="38"/>
      <c r="B72" s="54" t="s">
        <v>28</v>
      </c>
      <c r="C72" s="55">
        <v>992</v>
      </c>
      <c r="D72" s="45" t="s">
        <v>16</v>
      </c>
      <c r="E72" s="45" t="s">
        <v>13</v>
      </c>
      <c r="F72" s="55"/>
      <c r="G72" s="59"/>
      <c r="H72" s="65">
        <f>H73+H85</f>
        <v>3758.2</v>
      </c>
    </row>
    <row r="73" spans="1:8" ht="15.75">
      <c r="A73" s="38"/>
      <c r="B73" s="66" t="s">
        <v>44</v>
      </c>
      <c r="C73" s="40">
        <v>992</v>
      </c>
      <c r="D73" s="67" t="s">
        <v>16</v>
      </c>
      <c r="E73" s="67" t="s">
        <v>24</v>
      </c>
      <c r="F73" s="67"/>
      <c r="G73" s="67"/>
      <c r="H73" s="71">
        <f>H74+H82</f>
        <v>3757.2</v>
      </c>
    </row>
    <row r="74" spans="1:8" ht="21.75" customHeight="1">
      <c r="A74" s="38"/>
      <c r="B74" s="66" t="s">
        <v>72</v>
      </c>
      <c r="C74" s="40">
        <v>992</v>
      </c>
      <c r="D74" s="67" t="s">
        <v>16</v>
      </c>
      <c r="E74" s="67" t="s">
        <v>24</v>
      </c>
      <c r="F74" s="67" t="s">
        <v>123</v>
      </c>
      <c r="G74" s="67"/>
      <c r="H74" s="71">
        <f>H75+H77+H79</f>
        <v>3456.2</v>
      </c>
    </row>
    <row r="75" spans="1:8" ht="46.5" customHeight="1">
      <c r="A75" s="57"/>
      <c r="B75" s="66" t="s">
        <v>73</v>
      </c>
      <c r="C75" s="40">
        <v>992</v>
      </c>
      <c r="D75" s="67" t="s">
        <v>16</v>
      </c>
      <c r="E75" s="67" t="s">
        <v>24</v>
      </c>
      <c r="F75" s="67" t="s">
        <v>124</v>
      </c>
      <c r="G75" s="67"/>
      <c r="H75" s="71">
        <f>H76</f>
        <v>1064.5</v>
      </c>
    </row>
    <row r="76" spans="1:8" ht="31.5" customHeight="1">
      <c r="A76" s="57"/>
      <c r="B76" s="49" t="s">
        <v>149</v>
      </c>
      <c r="C76" s="40">
        <v>992</v>
      </c>
      <c r="D76" s="67" t="s">
        <v>16</v>
      </c>
      <c r="E76" s="67" t="s">
        <v>24</v>
      </c>
      <c r="F76" s="67" t="s">
        <v>124</v>
      </c>
      <c r="G76" s="61">
        <v>200</v>
      </c>
      <c r="H76" s="62">
        <v>1064.5</v>
      </c>
    </row>
    <row r="77" spans="1:8" ht="38.25" customHeight="1">
      <c r="A77" s="57"/>
      <c r="B77" s="49" t="s">
        <v>230</v>
      </c>
      <c r="C77" s="40">
        <v>992</v>
      </c>
      <c r="D77" s="67" t="s">
        <v>16</v>
      </c>
      <c r="E77" s="67" t="s">
        <v>24</v>
      </c>
      <c r="F77" s="67" t="s">
        <v>219</v>
      </c>
      <c r="G77" s="61"/>
      <c r="H77" s="62">
        <f>H78</f>
        <v>2272</v>
      </c>
    </row>
    <row r="78" spans="1:8" ht="31.5" customHeight="1">
      <c r="A78" s="57"/>
      <c r="B78" s="49" t="s">
        <v>149</v>
      </c>
      <c r="C78" s="40">
        <v>992</v>
      </c>
      <c r="D78" s="67" t="s">
        <v>16</v>
      </c>
      <c r="E78" s="67" t="s">
        <v>24</v>
      </c>
      <c r="F78" s="67" t="s">
        <v>219</v>
      </c>
      <c r="G78" s="61">
        <v>200</v>
      </c>
      <c r="H78" s="62">
        <v>2272</v>
      </c>
    </row>
    <row r="79" spans="1:8" ht="80.25" customHeight="1">
      <c r="A79" s="57"/>
      <c r="B79" s="94" t="s">
        <v>222</v>
      </c>
      <c r="C79" s="40">
        <v>992</v>
      </c>
      <c r="D79" s="67" t="s">
        <v>16</v>
      </c>
      <c r="E79" s="67" t="s">
        <v>24</v>
      </c>
      <c r="F79" s="67" t="s">
        <v>229</v>
      </c>
      <c r="G79" s="61"/>
      <c r="H79" s="62">
        <f>H81</f>
        <v>119.7</v>
      </c>
    </row>
    <row r="80" spans="1:8" ht="29.25" customHeight="1">
      <c r="A80" s="57"/>
      <c r="B80" s="66" t="s">
        <v>228</v>
      </c>
      <c r="C80" s="40">
        <v>992</v>
      </c>
      <c r="D80" s="67" t="s">
        <v>16</v>
      </c>
      <c r="E80" s="67" t="s">
        <v>24</v>
      </c>
      <c r="F80" s="67" t="s">
        <v>227</v>
      </c>
      <c r="G80" s="61"/>
      <c r="H80" s="62">
        <v>119.7</v>
      </c>
    </row>
    <row r="81" spans="1:11" ht="31.5" customHeight="1">
      <c r="A81" s="57"/>
      <c r="B81" s="49" t="s">
        <v>149</v>
      </c>
      <c r="C81" s="40">
        <v>992</v>
      </c>
      <c r="D81" s="67" t="s">
        <v>16</v>
      </c>
      <c r="E81" s="67" t="s">
        <v>24</v>
      </c>
      <c r="F81" s="67" t="s">
        <v>227</v>
      </c>
      <c r="G81" s="61">
        <v>200</v>
      </c>
      <c r="H81" s="62">
        <v>119.7</v>
      </c>
      <c r="K81" t="s">
        <v>195</v>
      </c>
    </row>
    <row r="82" spans="1:8" ht="47.25" customHeight="1">
      <c r="A82" s="57"/>
      <c r="B82" s="66" t="s">
        <v>170</v>
      </c>
      <c r="C82" s="40">
        <v>992</v>
      </c>
      <c r="D82" s="67" t="s">
        <v>16</v>
      </c>
      <c r="E82" s="67" t="s">
        <v>24</v>
      </c>
      <c r="F82" s="67" t="s">
        <v>125</v>
      </c>
      <c r="G82" s="61"/>
      <c r="H82" s="62">
        <f>H83</f>
        <v>301</v>
      </c>
    </row>
    <row r="83" spans="1:8" ht="25.5" customHeight="1">
      <c r="A83" s="57"/>
      <c r="B83" s="66" t="s">
        <v>71</v>
      </c>
      <c r="C83" s="40">
        <v>992</v>
      </c>
      <c r="D83" s="67" t="s">
        <v>16</v>
      </c>
      <c r="E83" s="67" t="s">
        <v>24</v>
      </c>
      <c r="F83" s="67" t="s">
        <v>126</v>
      </c>
      <c r="G83" s="61"/>
      <c r="H83" s="62">
        <f>H84</f>
        <v>301</v>
      </c>
    </row>
    <row r="84" spans="1:8" ht="31.5" customHeight="1">
      <c r="A84" s="57"/>
      <c r="B84" s="49" t="s">
        <v>149</v>
      </c>
      <c r="C84" s="40">
        <v>992</v>
      </c>
      <c r="D84" s="67" t="s">
        <v>16</v>
      </c>
      <c r="E84" s="67" t="s">
        <v>24</v>
      </c>
      <c r="F84" s="67" t="s">
        <v>126</v>
      </c>
      <c r="G84" s="61">
        <v>200</v>
      </c>
      <c r="H84" s="62">
        <v>301</v>
      </c>
    </row>
    <row r="85" spans="1:8" ht="18.75" customHeight="1">
      <c r="A85" s="57"/>
      <c r="B85" s="49" t="s">
        <v>29</v>
      </c>
      <c r="C85" s="40">
        <v>992</v>
      </c>
      <c r="D85" s="50" t="s">
        <v>16</v>
      </c>
      <c r="E85" s="50">
        <v>12</v>
      </c>
      <c r="F85" s="61"/>
      <c r="G85" s="61"/>
      <c r="H85" s="62">
        <f>+H86</f>
        <v>1</v>
      </c>
    </row>
    <row r="86" spans="1:8" ht="45.75" customHeight="1">
      <c r="A86" s="57"/>
      <c r="B86" s="66" t="s">
        <v>169</v>
      </c>
      <c r="C86" s="40">
        <v>992</v>
      </c>
      <c r="D86" s="67" t="s">
        <v>16</v>
      </c>
      <c r="E86" s="67" t="s">
        <v>31</v>
      </c>
      <c r="F86" s="67" t="s">
        <v>127</v>
      </c>
      <c r="G86" s="67"/>
      <c r="H86" s="71">
        <f>H87</f>
        <v>1</v>
      </c>
    </row>
    <row r="87" spans="1:8" ht="20.25" customHeight="1">
      <c r="A87" s="57"/>
      <c r="B87" s="66" t="s">
        <v>71</v>
      </c>
      <c r="C87" s="40">
        <v>992</v>
      </c>
      <c r="D87" s="67" t="s">
        <v>16</v>
      </c>
      <c r="E87" s="67" t="s">
        <v>31</v>
      </c>
      <c r="F87" s="67" t="s">
        <v>128</v>
      </c>
      <c r="G87" s="67"/>
      <c r="H87" s="71">
        <f>H88</f>
        <v>1</v>
      </c>
    </row>
    <row r="88" spans="1:8" ht="31.5">
      <c r="A88" s="57"/>
      <c r="B88" s="49" t="s">
        <v>149</v>
      </c>
      <c r="C88" s="40">
        <v>992</v>
      </c>
      <c r="D88" s="67" t="s">
        <v>16</v>
      </c>
      <c r="E88" s="67" t="s">
        <v>31</v>
      </c>
      <c r="F88" s="67" t="s">
        <v>128</v>
      </c>
      <c r="G88" s="67" t="s">
        <v>83</v>
      </c>
      <c r="H88" s="62">
        <v>1</v>
      </c>
    </row>
    <row r="89" spans="1:8" ht="15.75">
      <c r="A89" s="38"/>
      <c r="B89" s="54" t="s">
        <v>32</v>
      </c>
      <c r="C89" s="55">
        <v>992</v>
      </c>
      <c r="D89" s="45" t="s">
        <v>33</v>
      </c>
      <c r="E89" s="45" t="s">
        <v>13</v>
      </c>
      <c r="F89" s="55"/>
      <c r="G89" s="59"/>
      <c r="H89" s="65">
        <f>H90+H103</f>
        <v>1609.1999999999998</v>
      </c>
    </row>
    <row r="90" spans="1:8" ht="15.75">
      <c r="A90" s="57"/>
      <c r="B90" s="34" t="s">
        <v>34</v>
      </c>
      <c r="C90" s="39">
        <v>992</v>
      </c>
      <c r="D90" s="36" t="s">
        <v>33</v>
      </c>
      <c r="E90" s="36" t="s">
        <v>21</v>
      </c>
      <c r="F90" s="39"/>
      <c r="G90" s="74"/>
      <c r="H90" s="69">
        <f>H91+H100</f>
        <v>380.9</v>
      </c>
    </row>
    <row r="91" spans="1:8" ht="15.75">
      <c r="A91" s="57"/>
      <c r="B91" s="101" t="s">
        <v>35</v>
      </c>
      <c r="C91" s="40">
        <v>992</v>
      </c>
      <c r="D91" s="50" t="s">
        <v>33</v>
      </c>
      <c r="E91" s="50" t="s">
        <v>21</v>
      </c>
      <c r="F91" s="67" t="s">
        <v>129</v>
      </c>
      <c r="G91" s="61"/>
      <c r="H91" s="62">
        <f>H92+H94+H97</f>
        <v>356.9</v>
      </c>
    </row>
    <row r="92" spans="1:8" ht="15.75">
      <c r="A92" s="57"/>
      <c r="B92" s="101" t="s">
        <v>88</v>
      </c>
      <c r="C92" s="40">
        <v>992</v>
      </c>
      <c r="D92" s="67" t="s">
        <v>33</v>
      </c>
      <c r="E92" s="67" t="s">
        <v>21</v>
      </c>
      <c r="F92" s="67" t="s">
        <v>130</v>
      </c>
      <c r="G92" s="67"/>
      <c r="H92" s="71">
        <f>H93</f>
        <v>295.7</v>
      </c>
    </row>
    <row r="93" spans="1:8" ht="31.5">
      <c r="A93" s="57"/>
      <c r="B93" s="49" t="s">
        <v>149</v>
      </c>
      <c r="C93" s="40">
        <v>992</v>
      </c>
      <c r="D93" s="50" t="s">
        <v>33</v>
      </c>
      <c r="E93" s="50" t="s">
        <v>21</v>
      </c>
      <c r="F93" s="67" t="s">
        <v>130</v>
      </c>
      <c r="G93" s="67" t="s">
        <v>83</v>
      </c>
      <c r="H93" s="62">
        <v>295.7</v>
      </c>
    </row>
    <row r="94" spans="1:8" ht="19.5" customHeight="1">
      <c r="A94" s="57"/>
      <c r="B94" s="101" t="s">
        <v>90</v>
      </c>
      <c r="C94" s="40">
        <v>992</v>
      </c>
      <c r="D94" s="50" t="s">
        <v>33</v>
      </c>
      <c r="E94" s="50" t="s">
        <v>21</v>
      </c>
      <c r="F94" s="67" t="s">
        <v>162</v>
      </c>
      <c r="G94" s="67"/>
      <c r="H94" s="62">
        <f>H95</f>
        <v>8.2</v>
      </c>
    </row>
    <row r="95" spans="1:8" ht="20.25" customHeight="1">
      <c r="A95" s="57"/>
      <c r="B95" s="101" t="s">
        <v>91</v>
      </c>
      <c r="C95" s="40">
        <v>992</v>
      </c>
      <c r="D95" s="50" t="s">
        <v>33</v>
      </c>
      <c r="E95" s="50" t="s">
        <v>21</v>
      </c>
      <c r="F95" s="67" t="s">
        <v>161</v>
      </c>
      <c r="G95" s="67"/>
      <c r="H95" s="62">
        <f>H96</f>
        <v>8.2</v>
      </c>
    </row>
    <row r="96" spans="1:8" ht="30.75" customHeight="1">
      <c r="A96" s="57"/>
      <c r="B96" s="49" t="s">
        <v>149</v>
      </c>
      <c r="C96" s="40">
        <v>992</v>
      </c>
      <c r="D96" s="50" t="s">
        <v>33</v>
      </c>
      <c r="E96" s="50" t="s">
        <v>21</v>
      </c>
      <c r="F96" s="67" t="s">
        <v>161</v>
      </c>
      <c r="G96" s="67" t="s">
        <v>83</v>
      </c>
      <c r="H96" s="62">
        <v>8.2</v>
      </c>
    </row>
    <row r="97" spans="1:8" ht="32.25" customHeight="1">
      <c r="A97" s="57"/>
      <c r="B97" s="49" t="s">
        <v>74</v>
      </c>
      <c r="C97" s="40">
        <v>992</v>
      </c>
      <c r="D97" s="67" t="s">
        <v>33</v>
      </c>
      <c r="E97" s="67" t="s">
        <v>21</v>
      </c>
      <c r="F97" s="67" t="s">
        <v>160</v>
      </c>
      <c r="G97" s="67"/>
      <c r="H97" s="62">
        <f>H98</f>
        <v>53</v>
      </c>
    </row>
    <row r="98" spans="1:9" ht="30.75" customHeight="1">
      <c r="A98" s="57"/>
      <c r="B98" s="101" t="s">
        <v>89</v>
      </c>
      <c r="C98" s="40">
        <v>992</v>
      </c>
      <c r="D98" s="67" t="s">
        <v>33</v>
      </c>
      <c r="E98" s="67" t="s">
        <v>21</v>
      </c>
      <c r="F98" s="67" t="s">
        <v>159</v>
      </c>
      <c r="G98" s="67"/>
      <c r="H98" s="71">
        <f>H99</f>
        <v>53</v>
      </c>
      <c r="I98" s="7"/>
    </row>
    <row r="99" spans="1:8" ht="31.5">
      <c r="A99" s="57"/>
      <c r="B99" s="49" t="s">
        <v>149</v>
      </c>
      <c r="C99" s="40">
        <v>992</v>
      </c>
      <c r="D99" s="67" t="s">
        <v>33</v>
      </c>
      <c r="E99" s="67" t="s">
        <v>21</v>
      </c>
      <c r="F99" s="67" t="s">
        <v>159</v>
      </c>
      <c r="G99" s="67" t="s">
        <v>83</v>
      </c>
      <c r="H99" s="76">
        <v>53</v>
      </c>
    </row>
    <row r="100" spans="1:8" ht="49.5" customHeight="1">
      <c r="A100" s="57"/>
      <c r="B100" s="66" t="s">
        <v>226</v>
      </c>
      <c r="C100" s="40">
        <v>992</v>
      </c>
      <c r="D100" s="67" t="s">
        <v>33</v>
      </c>
      <c r="E100" s="67" t="s">
        <v>21</v>
      </c>
      <c r="F100" s="67" t="s">
        <v>224</v>
      </c>
      <c r="G100" s="67"/>
      <c r="H100" s="76">
        <f>H101</f>
        <v>24</v>
      </c>
    </row>
    <row r="101" spans="1:8" ht="15.75">
      <c r="A101" s="57"/>
      <c r="B101" s="66" t="s">
        <v>71</v>
      </c>
      <c r="C101" s="40">
        <v>992</v>
      </c>
      <c r="D101" s="67" t="s">
        <v>33</v>
      </c>
      <c r="E101" s="67" t="s">
        <v>21</v>
      </c>
      <c r="F101" s="67" t="s">
        <v>225</v>
      </c>
      <c r="G101" s="67"/>
      <c r="H101" s="76">
        <f>H102</f>
        <v>24</v>
      </c>
    </row>
    <row r="102" spans="1:8" ht="31.5">
      <c r="A102" s="57"/>
      <c r="B102" s="49" t="s">
        <v>149</v>
      </c>
      <c r="C102" s="40">
        <v>992</v>
      </c>
      <c r="D102" s="67" t="s">
        <v>33</v>
      </c>
      <c r="E102" s="67" t="s">
        <v>21</v>
      </c>
      <c r="F102" s="67" t="s">
        <v>225</v>
      </c>
      <c r="G102" s="67" t="s">
        <v>83</v>
      </c>
      <c r="H102" s="76">
        <v>24</v>
      </c>
    </row>
    <row r="103" spans="1:8" ht="15.75">
      <c r="A103" s="57"/>
      <c r="B103" s="77" t="s">
        <v>36</v>
      </c>
      <c r="C103" s="39">
        <v>992</v>
      </c>
      <c r="D103" s="78" t="s">
        <v>33</v>
      </c>
      <c r="E103" s="78" t="s">
        <v>33</v>
      </c>
      <c r="F103" s="78"/>
      <c r="G103" s="78"/>
      <c r="H103" s="79">
        <f>H104</f>
        <v>1228.3</v>
      </c>
    </row>
    <row r="104" spans="1:8" ht="15.75">
      <c r="A104" s="57"/>
      <c r="B104" s="66" t="s">
        <v>94</v>
      </c>
      <c r="C104" s="40">
        <v>992</v>
      </c>
      <c r="D104" s="67" t="s">
        <v>33</v>
      </c>
      <c r="E104" s="67" t="s">
        <v>33</v>
      </c>
      <c r="F104" s="67" t="s">
        <v>131</v>
      </c>
      <c r="G104" s="67"/>
      <c r="H104" s="71">
        <f>H105</f>
        <v>1228.3</v>
      </c>
    </row>
    <row r="105" spans="1:8" ht="31.5">
      <c r="A105" s="57"/>
      <c r="B105" s="66" t="s">
        <v>78</v>
      </c>
      <c r="C105" s="40">
        <v>992</v>
      </c>
      <c r="D105" s="67" t="s">
        <v>33</v>
      </c>
      <c r="E105" s="67" t="s">
        <v>33</v>
      </c>
      <c r="F105" s="67" t="s">
        <v>132</v>
      </c>
      <c r="G105" s="67"/>
      <c r="H105" s="71">
        <f>SUM(H106:H108)</f>
        <v>1228.3</v>
      </c>
    </row>
    <row r="106" spans="1:8" ht="63">
      <c r="A106" s="57"/>
      <c r="B106" s="66" t="s">
        <v>81</v>
      </c>
      <c r="C106" s="40">
        <v>992</v>
      </c>
      <c r="D106" s="67" t="s">
        <v>33</v>
      </c>
      <c r="E106" s="67" t="s">
        <v>33</v>
      </c>
      <c r="F106" s="67" t="s">
        <v>132</v>
      </c>
      <c r="G106" s="67" t="s">
        <v>82</v>
      </c>
      <c r="H106" s="71">
        <v>946.8</v>
      </c>
    </row>
    <row r="107" spans="1:8" ht="31.5">
      <c r="A107" s="57"/>
      <c r="B107" s="49" t="s">
        <v>149</v>
      </c>
      <c r="C107" s="40">
        <v>992</v>
      </c>
      <c r="D107" s="67" t="s">
        <v>33</v>
      </c>
      <c r="E107" s="67" t="s">
        <v>33</v>
      </c>
      <c r="F107" s="67" t="s">
        <v>132</v>
      </c>
      <c r="G107" s="67" t="s">
        <v>83</v>
      </c>
      <c r="H107" s="71">
        <v>267</v>
      </c>
    </row>
    <row r="108" spans="1:8" ht="15.75">
      <c r="A108" s="57"/>
      <c r="B108" s="66" t="s">
        <v>84</v>
      </c>
      <c r="C108" s="40">
        <v>992</v>
      </c>
      <c r="D108" s="67" t="s">
        <v>33</v>
      </c>
      <c r="E108" s="67" t="s">
        <v>33</v>
      </c>
      <c r="F108" s="67" t="s">
        <v>132</v>
      </c>
      <c r="G108" s="67" t="s">
        <v>157</v>
      </c>
      <c r="H108" s="71">
        <v>14.5</v>
      </c>
    </row>
    <row r="109" spans="1:8" ht="15.75">
      <c r="A109" s="80"/>
      <c r="B109" s="104" t="s">
        <v>37</v>
      </c>
      <c r="C109" s="55">
        <v>992</v>
      </c>
      <c r="D109" s="105" t="s">
        <v>38</v>
      </c>
      <c r="E109" s="105" t="s">
        <v>13</v>
      </c>
      <c r="F109" s="105"/>
      <c r="G109" s="105"/>
      <c r="H109" s="106">
        <f>H110</f>
        <v>3</v>
      </c>
    </row>
    <row r="110" spans="1:8" ht="18.75" customHeight="1">
      <c r="A110" s="57"/>
      <c r="B110" s="66" t="s">
        <v>39</v>
      </c>
      <c r="C110" s="40">
        <v>992</v>
      </c>
      <c r="D110" s="67" t="s">
        <v>38</v>
      </c>
      <c r="E110" s="67" t="s">
        <v>38</v>
      </c>
      <c r="F110" s="67"/>
      <c r="G110" s="67"/>
      <c r="H110" s="71">
        <f>H111</f>
        <v>3</v>
      </c>
    </row>
    <row r="111" spans="1:8" ht="47.25" customHeight="1">
      <c r="A111" s="57"/>
      <c r="B111" s="66" t="s">
        <v>174</v>
      </c>
      <c r="C111" s="40">
        <v>992</v>
      </c>
      <c r="D111" s="67" t="s">
        <v>38</v>
      </c>
      <c r="E111" s="67" t="s">
        <v>38</v>
      </c>
      <c r="F111" s="67" t="s">
        <v>133</v>
      </c>
      <c r="G111" s="67"/>
      <c r="H111" s="71">
        <f>H112</f>
        <v>3</v>
      </c>
    </row>
    <row r="112" spans="1:8" ht="19.5" customHeight="1">
      <c r="A112" s="57"/>
      <c r="B112" s="66" t="s">
        <v>71</v>
      </c>
      <c r="C112" s="40">
        <v>992</v>
      </c>
      <c r="D112" s="67" t="s">
        <v>38</v>
      </c>
      <c r="E112" s="67" t="s">
        <v>38</v>
      </c>
      <c r="F112" s="67" t="s">
        <v>134</v>
      </c>
      <c r="G112" s="67"/>
      <c r="H112" s="71">
        <f>H113</f>
        <v>3</v>
      </c>
    </row>
    <row r="113" spans="1:8" ht="32.25" customHeight="1">
      <c r="A113" s="57"/>
      <c r="B113" s="49" t="s">
        <v>149</v>
      </c>
      <c r="C113" s="40">
        <v>992</v>
      </c>
      <c r="D113" s="67" t="s">
        <v>38</v>
      </c>
      <c r="E113" s="67" t="s">
        <v>38</v>
      </c>
      <c r="F113" s="67" t="s">
        <v>134</v>
      </c>
      <c r="G113" s="67" t="s">
        <v>83</v>
      </c>
      <c r="H113" s="71">
        <v>3</v>
      </c>
    </row>
    <row r="114" spans="1:9" s="8" customFormat="1" ht="21" customHeight="1">
      <c r="A114" s="107"/>
      <c r="B114" s="54" t="s">
        <v>79</v>
      </c>
      <c r="C114" s="55">
        <v>992</v>
      </c>
      <c r="D114" s="105" t="s">
        <v>40</v>
      </c>
      <c r="E114" s="105" t="s">
        <v>13</v>
      </c>
      <c r="F114" s="105"/>
      <c r="G114" s="105"/>
      <c r="H114" s="106">
        <f>H115</f>
        <v>5457.699999999999</v>
      </c>
      <c r="I114" s="112"/>
    </row>
    <row r="115" spans="1:8" s="8" customFormat="1" ht="16.5" customHeight="1">
      <c r="A115" s="80"/>
      <c r="B115" s="49" t="s">
        <v>80</v>
      </c>
      <c r="C115" s="39">
        <v>992</v>
      </c>
      <c r="D115" s="78" t="s">
        <v>40</v>
      </c>
      <c r="E115" s="78" t="s">
        <v>12</v>
      </c>
      <c r="F115" s="78"/>
      <c r="G115" s="78"/>
      <c r="H115" s="79">
        <f>H116</f>
        <v>5457.699999999999</v>
      </c>
    </row>
    <row r="116" spans="1:8" ht="17.25" customHeight="1">
      <c r="A116" s="57"/>
      <c r="B116" s="66" t="s">
        <v>75</v>
      </c>
      <c r="C116" s="40">
        <v>992</v>
      </c>
      <c r="D116" s="67" t="s">
        <v>40</v>
      </c>
      <c r="E116" s="67" t="s">
        <v>12</v>
      </c>
      <c r="F116" s="67" t="s">
        <v>135</v>
      </c>
      <c r="G116" s="67"/>
      <c r="H116" s="71">
        <f>H117+H126+H131</f>
        <v>5457.699999999999</v>
      </c>
    </row>
    <row r="117" spans="1:8" ht="16.5" customHeight="1">
      <c r="A117" s="57"/>
      <c r="B117" s="66" t="s">
        <v>76</v>
      </c>
      <c r="C117" s="40">
        <v>992</v>
      </c>
      <c r="D117" s="67" t="s">
        <v>40</v>
      </c>
      <c r="E117" s="67" t="s">
        <v>12</v>
      </c>
      <c r="F117" s="67" t="s">
        <v>136</v>
      </c>
      <c r="G117" s="83"/>
      <c r="H117" s="71">
        <f>H118+H124</f>
        <v>693.1</v>
      </c>
    </row>
    <row r="118" spans="1:8" ht="31.5" customHeight="1">
      <c r="A118" s="57"/>
      <c r="B118" s="66" t="s">
        <v>78</v>
      </c>
      <c r="C118" s="40">
        <v>992</v>
      </c>
      <c r="D118" s="67" t="s">
        <v>40</v>
      </c>
      <c r="E118" s="67" t="s">
        <v>12</v>
      </c>
      <c r="F118" s="67" t="s">
        <v>137</v>
      </c>
      <c r="G118" s="61"/>
      <c r="H118" s="71">
        <f>H119+H120+H122+H123+H121</f>
        <v>693.1</v>
      </c>
    </row>
    <row r="119" spans="1:8" ht="68.25" customHeight="1">
      <c r="A119" s="57"/>
      <c r="B119" s="49" t="s">
        <v>81</v>
      </c>
      <c r="C119" s="40">
        <v>992</v>
      </c>
      <c r="D119" s="67" t="s">
        <v>40</v>
      </c>
      <c r="E119" s="67" t="s">
        <v>12</v>
      </c>
      <c r="F119" s="67" t="s">
        <v>137</v>
      </c>
      <c r="G119" s="61">
        <v>100</v>
      </c>
      <c r="H119" s="71">
        <v>70.8</v>
      </c>
    </row>
    <row r="120" spans="1:8" ht="35.25" customHeight="1">
      <c r="A120" s="57"/>
      <c r="B120" s="49" t="s">
        <v>149</v>
      </c>
      <c r="C120" s="40">
        <v>992</v>
      </c>
      <c r="D120" s="67" t="s">
        <v>40</v>
      </c>
      <c r="E120" s="67" t="s">
        <v>12</v>
      </c>
      <c r="F120" s="67" t="s">
        <v>137</v>
      </c>
      <c r="G120" s="61">
        <v>200</v>
      </c>
      <c r="H120" s="71">
        <v>6</v>
      </c>
    </row>
    <row r="121" spans="1:8" ht="16.5" customHeight="1">
      <c r="A121" s="57"/>
      <c r="B121" s="49" t="s">
        <v>86</v>
      </c>
      <c r="C121" s="40">
        <v>992</v>
      </c>
      <c r="D121" s="67" t="s">
        <v>40</v>
      </c>
      <c r="E121" s="67" t="s">
        <v>12</v>
      </c>
      <c r="F121" s="67" t="s">
        <v>137</v>
      </c>
      <c r="G121" s="61">
        <v>300</v>
      </c>
      <c r="H121" s="71">
        <v>0</v>
      </c>
    </row>
    <row r="122" spans="1:8" ht="21.75" customHeight="1">
      <c r="A122" s="57"/>
      <c r="B122" s="49" t="s">
        <v>85</v>
      </c>
      <c r="C122" s="40">
        <v>992</v>
      </c>
      <c r="D122" s="67" t="s">
        <v>40</v>
      </c>
      <c r="E122" s="67" t="s">
        <v>12</v>
      </c>
      <c r="F122" s="67" t="s">
        <v>137</v>
      </c>
      <c r="G122" s="40">
        <v>500</v>
      </c>
      <c r="H122" s="71">
        <v>612.7</v>
      </c>
    </row>
    <row r="123" spans="1:8" ht="22.5" customHeight="1">
      <c r="A123" s="57"/>
      <c r="B123" s="49" t="s">
        <v>84</v>
      </c>
      <c r="C123" s="40">
        <v>992</v>
      </c>
      <c r="D123" s="67" t="s">
        <v>40</v>
      </c>
      <c r="E123" s="67" t="s">
        <v>12</v>
      </c>
      <c r="F123" s="67" t="s">
        <v>137</v>
      </c>
      <c r="G123" s="40">
        <v>800</v>
      </c>
      <c r="H123" s="71">
        <v>3.6</v>
      </c>
    </row>
    <row r="124" spans="1:8" ht="31.5">
      <c r="A124" s="57"/>
      <c r="B124" s="66" t="s">
        <v>158</v>
      </c>
      <c r="C124" s="40">
        <v>992</v>
      </c>
      <c r="D124" s="67" t="s">
        <v>40</v>
      </c>
      <c r="E124" s="67" t="s">
        <v>12</v>
      </c>
      <c r="F124" s="67" t="s">
        <v>138</v>
      </c>
      <c r="G124" s="67"/>
      <c r="H124" s="71">
        <f>H125</f>
        <v>0</v>
      </c>
    </row>
    <row r="125" spans="1:8" ht="31.5">
      <c r="A125" s="57"/>
      <c r="B125" s="49" t="s">
        <v>149</v>
      </c>
      <c r="C125" s="40">
        <v>992</v>
      </c>
      <c r="D125" s="67" t="s">
        <v>40</v>
      </c>
      <c r="E125" s="67" t="s">
        <v>12</v>
      </c>
      <c r="F125" s="67" t="s">
        <v>138</v>
      </c>
      <c r="G125" s="61">
        <v>200</v>
      </c>
      <c r="H125" s="71">
        <v>0</v>
      </c>
    </row>
    <row r="126" spans="1:10" ht="21" customHeight="1">
      <c r="A126" s="57"/>
      <c r="B126" s="49" t="s">
        <v>77</v>
      </c>
      <c r="C126" s="40">
        <v>992</v>
      </c>
      <c r="D126" s="67" t="s">
        <v>40</v>
      </c>
      <c r="E126" s="67" t="s">
        <v>12</v>
      </c>
      <c r="F126" s="40" t="s">
        <v>139</v>
      </c>
      <c r="G126" s="61"/>
      <c r="H126" s="71">
        <f>H127</f>
        <v>2132.3999999999996</v>
      </c>
      <c r="I126" s="111"/>
      <c r="J126" s="111"/>
    </row>
    <row r="127" spans="1:8" ht="34.5" customHeight="1">
      <c r="A127" s="57"/>
      <c r="B127" s="66" t="s">
        <v>78</v>
      </c>
      <c r="C127" s="40">
        <v>992</v>
      </c>
      <c r="D127" s="67" t="s">
        <v>40</v>
      </c>
      <c r="E127" s="67" t="s">
        <v>12</v>
      </c>
      <c r="F127" s="67" t="s">
        <v>140</v>
      </c>
      <c r="G127" s="61"/>
      <c r="H127" s="71">
        <f>H128+H129+H130</f>
        <v>2132.3999999999996</v>
      </c>
    </row>
    <row r="128" spans="1:8" ht="63">
      <c r="A128" s="57"/>
      <c r="B128" s="49" t="s">
        <v>81</v>
      </c>
      <c r="C128" s="40">
        <v>992</v>
      </c>
      <c r="D128" s="67" t="s">
        <v>40</v>
      </c>
      <c r="E128" s="67" t="s">
        <v>12</v>
      </c>
      <c r="F128" s="67" t="s">
        <v>140</v>
      </c>
      <c r="G128" s="61">
        <v>100</v>
      </c>
      <c r="H128" s="71">
        <v>1495</v>
      </c>
    </row>
    <row r="129" spans="1:8" ht="31.5">
      <c r="A129" s="57"/>
      <c r="B129" s="49" t="s">
        <v>149</v>
      </c>
      <c r="C129" s="40">
        <v>992</v>
      </c>
      <c r="D129" s="67" t="s">
        <v>40</v>
      </c>
      <c r="E129" s="67" t="s">
        <v>12</v>
      </c>
      <c r="F129" s="67" t="s">
        <v>140</v>
      </c>
      <c r="G129" s="61">
        <v>200</v>
      </c>
      <c r="H129" s="71">
        <v>617.7</v>
      </c>
    </row>
    <row r="130" spans="1:8" ht="18.75" customHeight="1">
      <c r="A130" s="57"/>
      <c r="B130" s="49" t="s">
        <v>84</v>
      </c>
      <c r="C130" s="40">
        <v>992</v>
      </c>
      <c r="D130" s="67" t="s">
        <v>40</v>
      </c>
      <c r="E130" s="67" t="s">
        <v>12</v>
      </c>
      <c r="F130" s="67" t="s">
        <v>140</v>
      </c>
      <c r="G130" s="40">
        <v>800</v>
      </c>
      <c r="H130" s="71">
        <v>19.7</v>
      </c>
    </row>
    <row r="131" spans="1:10" ht="51" customHeight="1">
      <c r="A131" s="57"/>
      <c r="B131" s="66" t="s">
        <v>171</v>
      </c>
      <c r="C131" s="40">
        <v>992</v>
      </c>
      <c r="D131" s="67" t="s">
        <v>40</v>
      </c>
      <c r="E131" s="67" t="s">
        <v>12</v>
      </c>
      <c r="F131" s="67" t="s">
        <v>141</v>
      </c>
      <c r="G131" s="61"/>
      <c r="H131" s="84">
        <v>2632.2</v>
      </c>
      <c r="J131" s="111"/>
    </row>
    <row r="132" spans="1:8" ht="65.25" customHeight="1">
      <c r="A132" s="57"/>
      <c r="B132" s="49" t="s">
        <v>154</v>
      </c>
      <c r="C132" s="40">
        <v>992</v>
      </c>
      <c r="D132" s="67" t="s">
        <v>40</v>
      </c>
      <c r="E132" s="67" t="s">
        <v>12</v>
      </c>
      <c r="F132" s="67" t="s">
        <v>223</v>
      </c>
      <c r="G132" s="61"/>
      <c r="H132" s="84">
        <f>H133</f>
        <v>117.4</v>
      </c>
    </row>
    <row r="133" spans="1:8" ht="69" customHeight="1">
      <c r="A133" s="57"/>
      <c r="B133" s="49" t="s">
        <v>81</v>
      </c>
      <c r="C133" s="40">
        <v>992</v>
      </c>
      <c r="D133" s="67" t="s">
        <v>40</v>
      </c>
      <c r="E133" s="67" t="s">
        <v>12</v>
      </c>
      <c r="F133" s="67" t="s">
        <v>223</v>
      </c>
      <c r="G133" s="61">
        <v>100</v>
      </c>
      <c r="H133" s="84">
        <v>117.4</v>
      </c>
    </row>
    <row r="134" spans="1:10" ht="67.5" customHeight="1">
      <c r="A134" s="57"/>
      <c r="B134" s="49" t="s">
        <v>154</v>
      </c>
      <c r="C134" s="40">
        <v>992</v>
      </c>
      <c r="D134" s="67" t="s">
        <v>40</v>
      </c>
      <c r="E134" s="67" t="s">
        <v>12</v>
      </c>
      <c r="F134" s="67" t="s">
        <v>216</v>
      </c>
      <c r="G134" s="61"/>
      <c r="H134" s="84">
        <v>2510.9</v>
      </c>
      <c r="J134" t="s">
        <v>195</v>
      </c>
    </row>
    <row r="135" spans="1:8" ht="72.75" customHeight="1">
      <c r="A135" s="57"/>
      <c r="B135" s="49" t="s">
        <v>81</v>
      </c>
      <c r="C135" s="40">
        <v>992</v>
      </c>
      <c r="D135" s="67" t="s">
        <v>40</v>
      </c>
      <c r="E135" s="67" t="s">
        <v>12</v>
      </c>
      <c r="F135" s="67" t="s">
        <v>216</v>
      </c>
      <c r="G135" s="61">
        <v>100</v>
      </c>
      <c r="H135" s="84">
        <v>2340.6</v>
      </c>
    </row>
    <row r="136" spans="1:11" ht="24.75" customHeight="1">
      <c r="A136" s="57"/>
      <c r="B136" s="49" t="s">
        <v>85</v>
      </c>
      <c r="C136" s="40">
        <v>992</v>
      </c>
      <c r="D136" s="67" t="s">
        <v>40</v>
      </c>
      <c r="E136" s="67" t="s">
        <v>12</v>
      </c>
      <c r="F136" s="67" t="s">
        <v>216</v>
      </c>
      <c r="G136" s="61">
        <v>500</v>
      </c>
      <c r="H136" s="84">
        <v>170.4</v>
      </c>
      <c r="K136" t="s">
        <v>195</v>
      </c>
    </row>
    <row r="137" spans="1:8" ht="21.75" customHeight="1">
      <c r="A137" s="57"/>
      <c r="B137" s="49" t="s">
        <v>213</v>
      </c>
      <c r="C137" s="40">
        <v>992</v>
      </c>
      <c r="D137" s="67" t="s">
        <v>40</v>
      </c>
      <c r="E137" s="67" t="s">
        <v>12</v>
      </c>
      <c r="F137" s="67" t="s">
        <v>214</v>
      </c>
      <c r="G137" s="61"/>
      <c r="H137" s="84">
        <f>H138</f>
        <v>3.9</v>
      </c>
    </row>
    <row r="138" spans="1:8" ht="50.25" customHeight="1">
      <c r="A138" s="57"/>
      <c r="B138" s="49" t="s">
        <v>207</v>
      </c>
      <c r="C138" s="40">
        <v>992</v>
      </c>
      <c r="D138" s="67" t="s">
        <v>40</v>
      </c>
      <c r="E138" s="67" t="s">
        <v>12</v>
      </c>
      <c r="F138" s="67" t="s">
        <v>208</v>
      </c>
      <c r="G138" s="61"/>
      <c r="H138" s="84">
        <f>H139</f>
        <v>3.9</v>
      </c>
    </row>
    <row r="139" spans="1:8" ht="63.75" customHeight="1">
      <c r="A139" s="57"/>
      <c r="B139" s="49" t="s">
        <v>81</v>
      </c>
      <c r="C139" s="40">
        <v>992</v>
      </c>
      <c r="D139" s="67" t="s">
        <v>40</v>
      </c>
      <c r="E139" s="67" t="s">
        <v>12</v>
      </c>
      <c r="F139" s="67" t="s">
        <v>208</v>
      </c>
      <c r="G139" s="61">
        <v>100</v>
      </c>
      <c r="H139" s="84">
        <v>3.9</v>
      </c>
    </row>
    <row r="140" spans="1:8" ht="19.5" customHeight="1">
      <c r="A140" s="57"/>
      <c r="B140" s="104" t="s">
        <v>47</v>
      </c>
      <c r="C140" s="43">
        <v>992</v>
      </c>
      <c r="D140" s="105" t="s">
        <v>27</v>
      </c>
      <c r="E140" s="105"/>
      <c r="F140" s="108"/>
      <c r="G140" s="108"/>
      <c r="H140" s="65">
        <f>H141</f>
        <v>444.4</v>
      </c>
    </row>
    <row r="141" spans="1:8" ht="19.5" customHeight="1">
      <c r="A141" s="57"/>
      <c r="B141" s="66" t="s">
        <v>48</v>
      </c>
      <c r="C141" s="40">
        <v>992</v>
      </c>
      <c r="D141" s="67" t="s">
        <v>27</v>
      </c>
      <c r="E141" s="67" t="s">
        <v>21</v>
      </c>
      <c r="F141" s="87"/>
      <c r="G141" s="87"/>
      <c r="H141" s="62">
        <f>H142</f>
        <v>444.4</v>
      </c>
    </row>
    <row r="142" spans="1:8" ht="46.5" customHeight="1">
      <c r="A142" s="57"/>
      <c r="B142" s="66" t="s">
        <v>172</v>
      </c>
      <c r="C142" s="40">
        <v>992</v>
      </c>
      <c r="D142" s="67" t="s">
        <v>27</v>
      </c>
      <c r="E142" s="67" t="s">
        <v>21</v>
      </c>
      <c r="F142" s="87" t="s">
        <v>142</v>
      </c>
      <c r="G142" s="87"/>
      <c r="H142" s="62">
        <f>H144</f>
        <v>444.4</v>
      </c>
    </row>
    <row r="143" spans="1:8" ht="19.5" customHeight="1">
      <c r="A143" s="57"/>
      <c r="B143" s="66" t="s">
        <v>71</v>
      </c>
      <c r="C143" s="40">
        <v>992</v>
      </c>
      <c r="D143" s="67" t="s">
        <v>27</v>
      </c>
      <c r="E143" s="67" t="s">
        <v>21</v>
      </c>
      <c r="F143" s="87" t="s">
        <v>143</v>
      </c>
      <c r="G143" s="109"/>
      <c r="H143" s="62"/>
    </row>
    <row r="144" spans="1:8" ht="21.75" customHeight="1">
      <c r="A144" s="57"/>
      <c r="B144" s="66" t="s">
        <v>86</v>
      </c>
      <c r="C144" s="40">
        <v>992</v>
      </c>
      <c r="D144" s="67" t="s">
        <v>27</v>
      </c>
      <c r="E144" s="67" t="s">
        <v>21</v>
      </c>
      <c r="F144" s="87" t="s">
        <v>143</v>
      </c>
      <c r="G144" s="87" t="s">
        <v>87</v>
      </c>
      <c r="H144" s="62">
        <v>444.4</v>
      </c>
    </row>
    <row r="145" spans="1:8" ht="15.75">
      <c r="A145" s="38"/>
      <c r="B145" s="54" t="s">
        <v>42</v>
      </c>
      <c r="C145" s="55">
        <v>992</v>
      </c>
      <c r="D145" s="105" t="s">
        <v>43</v>
      </c>
      <c r="E145" s="105" t="s">
        <v>13</v>
      </c>
      <c r="F145" s="55"/>
      <c r="G145" s="59"/>
      <c r="H145" s="106">
        <f>H147</f>
        <v>590.5</v>
      </c>
    </row>
    <row r="146" spans="1:8" ht="15.75">
      <c r="A146" s="38"/>
      <c r="B146" s="49" t="s">
        <v>144</v>
      </c>
      <c r="C146" s="39">
        <v>992</v>
      </c>
      <c r="D146" s="78" t="s">
        <v>43</v>
      </c>
      <c r="E146" s="78" t="s">
        <v>12</v>
      </c>
      <c r="F146" s="39"/>
      <c r="G146" s="61"/>
      <c r="H146" s="79"/>
    </row>
    <row r="147" spans="1:8" ht="31.5">
      <c r="A147" s="48"/>
      <c r="B147" s="49" t="s">
        <v>145</v>
      </c>
      <c r="C147" s="40">
        <v>992</v>
      </c>
      <c r="D147" s="67" t="s">
        <v>43</v>
      </c>
      <c r="E147" s="67" t="s">
        <v>12</v>
      </c>
      <c r="F147" s="40" t="s">
        <v>148</v>
      </c>
      <c r="G147" s="61"/>
      <c r="H147" s="71">
        <f>H148</f>
        <v>590.5</v>
      </c>
    </row>
    <row r="148" spans="1:8" ht="31.5">
      <c r="A148" s="57"/>
      <c r="B148" s="49" t="s">
        <v>41</v>
      </c>
      <c r="C148" s="40">
        <v>992</v>
      </c>
      <c r="D148" s="40">
        <v>11</v>
      </c>
      <c r="E148" s="67" t="s">
        <v>12</v>
      </c>
      <c r="F148" s="40" t="s">
        <v>146</v>
      </c>
      <c r="G148" s="40"/>
      <c r="H148" s="110">
        <f>H149+H150+H151</f>
        <v>590.5</v>
      </c>
    </row>
    <row r="149" spans="1:8" ht="63">
      <c r="A149" s="57"/>
      <c r="B149" s="49" t="s">
        <v>81</v>
      </c>
      <c r="C149" s="40">
        <v>992</v>
      </c>
      <c r="D149" s="40">
        <v>11</v>
      </c>
      <c r="E149" s="67" t="s">
        <v>12</v>
      </c>
      <c r="F149" s="40" t="s">
        <v>147</v>
      </c>
      <c r="G149" s="40">
        <v>100</v>
      </c>
      <c r="H149" s="110">
        <v>461</v>
      </c>
    </row>
    <row r="150" spans="1:8" ht="31.5">
      <c r="A150" s="57"/>
      <c r="B150" s="49" t="s">
        <v>149</v>
      </c>
      <c r="C150" s="40">
        <v>992</v>
      </c>
      <c r="D150" s="40">
        <v>11</v>
      </c>
      <c r="E150" s="67" t="s">
        <v>12</v>
      </c>
      <c r="F150" s="40" t="s">
        <v>147</v>
      </c>
      <c r="G150" s="61">
        <v>200</v>
      </c>
      <c r="H150" s="71">
        <v>118.5</v>
      </c>
    </row>
    <row r="151" spans="1:8" ht="15.75">
      <c r="A151" s="57"/>
      <c r="B151" s="49" t="s">
        <v>84</v>
      </c>
      <c r="C151" s="40">
        <v>992</v>
      </c>
      <c r="D151" s="40">
        <v>11</v>
      </c>
      <c r="E151" s="67" t="s">
        <v>12</v>
      </c>
      <c r="F151" s="40" t="s">
        <v>147</v>
      </c>
      <c r="G151" s="40">
        <v>800</v>
      </c>
      <c r="H151" s="71">
        <v>11</v>
      </c>
    </row>
    <row r="152" spans="1:8" ht="32.25" customHeight="1">
      <c r="A152" s="114" t="s">
        <v>49</v>
      </c>
      <c r="B152" s="114"/>
      <c r="C152" s="114"/>
      <c r="D152" s="114"/>
      <c r="E152" s="114"/>
      <c r="F152" s="114"/>
      <c r="G152" s="114"/>
      <c r="H152" s="114"/>
    </row>
    <row r="153" spans="1:8" ht="15.75">
      <c r="A153" s="114" t="s">
        <v>173</v>
      </c>
      <c r="B153" s="114"/>
      <c r="C153" s="114"/>
      <c r="D153" s="114"/>
      <c r="E153" s="114"/>
      <c r="F153" s="114"/>
      <c r="G153" s="114"/>
      <c r="H153" s="114"/>
    </row>
  </sheetData>
  <sheetProtection/>
  <mergeCells count="16">
    <mergeCell ref="A3:H3"/>
    <mergeCell ref="A4:H4"/>
    <mergeCell ref="A5:H5"/>
    <mergeCell ref="A6:H6"/>
    <mergeCell ref="A7:H7"/>
    <mergeCell ref="A8:H8"/>
    <mergeCell ref="A16:H16"/>
    <mergeCell ref="A11:H11"/>
    <mergeCell ref="A12:H12"/>
    <mergeCell ref="A13:H13"/>
    <mergeCell ref="A153:H153"/>
    <mergeCell ref="G19:H19"/>
    <mergeCell ref="A18:H18"/>
    <mergeCell ref="A152:H152"/>
    <mergeCell ref="A14:H14"/>
    <mergeCell ref="A15:H15"/>
  </mergeCells>
  <printOptions/>
  <pageMargins left="0.7086614173228347" right="0.5905511811023623" top="0.5905511811023623" bottom="0.5905511811023623" header="0" footer="0"/>
  <pageSetup fitToHeight="4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4"/>
  <sheetViews>
    <sheetView tabSelected="1" zoomScale="75" zoomScaleNormal="75" zoomScalePageLayoutView="0" workbookViewId="0" topLeftCell="A127">
      <selection activeCell="C2" sqref="C2"/>
    </sheetView>
  </sheetViews>
  <sheetFormatPr defaultColWidth="9.140625" defaultRowHeight="15"/>
  <cols>
    <col min="1" max="1" width="3.8515625" style="0" customWidth="1"/>
    <col min="3" max="3" width="47.8515625" style="0" customWidth="1"/>
    <col min="4" max="4" width="9.28125" style="0" bestFit="1" customWidth="1"/>
    <col min="7" max="7" width="17.57421875" style="0" customWidth="1"/>
    <col min="9" max="9" width="10.7109375" style="0" customWidth="1"/>
    <col min="10" max="10" width="11.00390625" style="0" customWidth="1"/>
    <col min="11" max="11" width="9.421875" style="0" bestFit="1" customWidth="1"/>
  </cols>
  <sheetData>
    <row r="1" spans="2:9" ht="24.75" customHeight="1">
      <c r="B1" s="20"/>
      <c r="C1" s="20"/>
      <c r="D1" s="20"/>
      <c r="E1" s="20"/>
      <c r="F1" s="20"/>
      <c r="G1" s="20"/>
      <c r="H1" s="20"/>
      <c r="I1" s="20"/>
    </row>
    <row r="2" spans="3:11" ht="56.25" customHeight="1">
      <c r="C2" s="91"/>
      <c r="D2" s="119" t="s">
        <v>233</v>
      </c>
      <c r="E2" s="119"/>
      <c r="F2" s="119"/>
      <c r="G2" s="119"/>
      <c r="H2" s="119"/>
      <c r="I2" s="119"/>
      <c r="J2" s="119"/>
      <c r="K2" s="119"/>
    </row>
    <row r="3" spans="2:11" ht="18.75">
      <c r="B3" s="120" t="s">
        <v>199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9.5" thickBot="1">
      <c r="B4" s="2"/>
      <c r="C4" s="2"/>
      <c r="D4" s="2"/>
      <c r="E4" s="2"/>
      <c r="F4" s="2"/>
      <c r="G4" s="1"/>
      <c r="H4" s="121" t="s">
        <v>0</v>
      </c>
      <c r="I4" s="121"/>
      <c r="J4" s="121"/>
      <c r="K4" s="121"/>
    </row>
    <row r="5" spans="2:11" ht="63.75" thickBot="1">
      <c r="B5" s="22" t="s">
        <v>1</v>
      </c>
      <c r="C5" s="23" t="s">
        <v>2</v>
      </c>
      <c r="D5" s="24" t="s">
        <v>45</v>
      </c>
      <c r="E5" s="25" t="s">
        <v>3</v>
      </c>
      <c r="F5" s="25" t="s">
        <v>4</v>
      </c>
      <c r="G5" s="25" t="s">
        <v>5</v>
      </c>
      <c r="H5" s="25" t="s">
        <v>6</v>
      </c>
      <c r="I5" s="23" t="s">
        <v>200</v>
      </c>
      <c r="J5" s="26" t="s">
        <v>201</v>
      </c>
      <c r="K5" s="27" t="s">
        <v>202</v>
      </c>
    </row>
    <row r="6" spans="2:11" ht="15.75">
      <c r="B6" s="28"/>
      <c r="C6" s="29" t="s">
        <v>8</v>
      </c>
      <c r="D6" s="30"/>
      <c r="E6" s="31"/>
      <c r="F6" s="31"/>
      <c r="G6" s="31"/>
      <c r="H6" s="31"/>
      <c r="I6" s="32">
        <f>I7</f>
        <v>16330.1</v>
      </c>
      <c r="J6" s="32">
        <f>J7</f>
        <v>0</v>
      </c>
      <c r="K6" s="32">
        <f>K7</f>
        <v>16330.1</v>
      </c>
    </row>
    <row r="7" spans="2:13" ht="47.25">
      <c r="B7" s="33" t="s">
        <v>9</v>
      </c>
      <c r="C7" s="34" t="s">
        <v>51</v>
      </c>
      <c r="D7" s="35"/>
      <c r="E7" s="36"/>
      <c r="F7" s="36"/>
      <c r="G7" s="36"/>
      <c r="H7" s="36"/>
      <c r="I7" s="37">
        <f>I8+I50+I56+I66+I89+I109+I114+I141+I146</f>
        <v>16330.1</v>
      </c>
      <c r="J7" s="37">
        <f>J8+J50+J56+J66+J89+J109+J114+J141+J146</f>
        <v>0</v>
      </c>
      <c r="K7" s="37">
        <f>K8+K50+K56+K66+K89+K109+K114+K141+K146</f>
        <v>16330.1</v>
      </c>
      <c r="L7" t="s">
        <v>195</v>
      </c>
      <c r="M7" t="s">
        <v>195</v>
      </c>
    </row>
    <row r="8" spans="2:11" ht="18.75" customHeight="1">
      <c r="B8" s="38"/>
      <c r="C8" s="34" t="s">
        <v>10</v>
      </c>
      <c r="D8" s="39">
        <v>992</v>
      </c>
      <c r="E8" s="36" t="s">
        <v>12</v>
      </c>
      <c r="F8" s="36" t="s">
        <v>13</v>
      </c>
      <c r="G8" s="40"/>
      <c r="H8" s="40"/>
      <c r="I8" s="37">
        <f>I9+I14+I24+I27+I30</f>
        <v>4261.5</v>
      </c>
      <c r="J8" s="37">
        <f>J9+J14+J24+J27+J30</f>
        <v>0</v>
      </c>
      <c r="K8" s="37">
        <f>K9+K14+K24+K27+K30</f>
        <v>4261.5</v>
      </c>
    </row>
    <row r="9" spans="2:11" ht="47.25">
      <c r="B9" s="41"/>
      <c r="C9" s="42" t="s">
        <v>11</v>
      </c>
      <c r="D9" s="43">
        <v>992</v>
      </c>
      <c r="E9" s="44" t="s">
        <v>12</v>
      </c>
      <c r="F9" s="44" t="s">
        <v>14</v>
      </c>
      <c r="G9" s="45"/>
      <c r="H9" s="45"/>
      <c r="I9" s="46">
        <f aca="true" t="shared" si="0" ref="I9:K12">I10</f>
        <v>783.5</v>
      </c>
      <c r="J9" s="47">
        <f t="shared" si="0"/>
        <v>0</v>
      </c>
      <c r="K9" s="46">
        <f t="shared" si="0"/>
        <v>783.5</v>
      </c>
    </row>
    <row r="10" spans="2:11" ht="47.25">
      <c r="B10" s="48"/>
      <c r="C10" s="49" t="s">
        <v>52</v>
      </c>
      <c r="D10" s="40">
        <v>992</v>
      </c>
      <c r="E10" s="50" t="s">
        <v>12</v>
      </c>
      <c r="F10" s="50" t="s">
        <v>14</v>
      </c>
      <c r="G10" s="50" t="s">
        <v>95</v>
      </c>
      <c r="H10" s="50"/>
      <c r="I10" s="51">
        <f t="shared" si="0"/>
        <v>783.5</v>
      </c>
      <c r="J10" s="52">
        <f t="shared" si="0"/>
        <v>0</v>
      </c>
      <c r="K10" s="51">
        <f t="shared" si="0"/>
        <v>783.5</v>
      </c>
    </row>
    <row r="11" spans="2:11" ht="31.5">
      <c r="B11" s="48"/>
      <c r="C11" s="49" t="s">
        <v>53</v>
      </c>
      <c r="D11" s="40">
        <v>992</v>
      </c>
      <c r="E11" s="50" t="s">
        <v>12</v>
      </c>
      <c r="F11" s="50" t="s">
        <v>14</v>
      </c>
      <c r="G11" s="50" t="s">
        <v>96</v>
      </c>
      <c r="H11" s="50"/>
      <c r="I11" s="51">
        <f t="shared" si="0"/>
        <v>783.5</v>
      </c>
      <c r="J11" s="52">
        <f t="shared" si="0"/>
        <v>0</v>
      </c>
      <c r="K11" s="51">
        <f t="shared" si="0"/>
        <v>783.5</v>
      </c>
    </row>
    <row r="12" spans="2:11" ht="31.5">
      <c r="B12" s="48"/>
      <c r="C12" s="49" t="s">
        <v>56</v>
      </c>
      <c r="D12" s="40">
        <v>992</v>
      </c>
      <c r="E12" s="50" t="s">
        <v>12</v>
      </c>
      <c r="F12" s="50" t="s">
        <v>14</v>
      </c>
      <c r="G12" s="50" t="s">
        <v>97</v>
      </c>
      <c r="H12" s="50"/>
      <c r="I12" s="51">
        <f t="shared" si="0"/>
        <v>783.5</v>
      </c>
      <c r="J12" s="52">
        <f t="shared" si="0"/>
        <v>0</v>
      </c>
      <c r="K12" s="51">
        <f t="shared" si="0"/>
        <v>783.5</v>
      </c>
    </row>
    <row r="13" spans="2:11" ht="108.75" customHeight="1">
      <c r="B13" s="48"/>
      <c r="C13" s="49" t="s">
        <v>81</v>
      </c>
      <c r="D13" s="40">
        <v>992</v>
      </c>
      <c r="E13" s="50" t="s">
        <v>12</v>
      </c>
      <c r="F13" s="50" t="s">
        <v>14</v>
      </c>
      <c r="G13" s="50" t="s">
        <v>97</v>
      </c>
      <c r="H13" s="50" t="s">
        <v>82</v>
      </c>
      <c r="I13" s="51">
        <v>783.5</v>
      </c>
      <c r="J13" s="52"/>
      <c r="K13" s="51">
        <f>J13+I13</f>
        <v>783.5</v>
      </c>
    </row>
    <row r="14" spans="2:11" ht="78.75">
      <c r="B14" s="53"/>
      <c r="C14" s="54" t="s">
        <v>15</v>
      </c>
      <c r="D14" s="55">
        <v>992</v>
      </c>
      <c r="E14" s="45" t="s">
        <v>12</v>
      </c>
      <c r="F14" s="45" t="s">
        <v>16</v>
      </c>
      <c r="G14" s="45"/>
      <c r="H14" s="45"/>
      <c r="I14" s="56">
        <f>I15</f>
        <v>3242.4</v>
      </c>
      <c r="J14" s="56">
        <f>J15</f>
        <v>0</v>
      </c>
      <c r="K14" s="56">
        <f>K15</f>
        <v>3242.4</v>
      </c>
    </row>
    <row r="15" spans="2:11" ht="22.5" customHeight="1">
      <c r="B15" s="57"/>
      <c r="C15" s="49" t="s">
        <v>54</v>
      </c>
      <c r="D15" s="40">
        <v>992</v>
      </c>
      <c r="E15" s="50" t="s">
        <v>12</v>
      </c>
      <c r="F15" s="50" t="s">
        <v>16</v>
      </c>
      <c r="G15" s="50" t="s">
        <v>98</v>
      </c>
      <c r="H15" s="50"/>
      <c r="I15" s="51">
        <f>I16+I21</f>
        <v>3242.4</v>
      </c>
      <c r="J15" s="51">
        <f>J16</f>
        <v>0</v>
      </c>
      <c r="K15" s="51">
        <f>K16+K21</f>
        <v>3242.4</v>
      </c>
    </row>
    <row r="16" spans="2:11" ht="31.5">
      <c r="B16" s="57"/>
      <c r="C16" s="49" t="s">
        <v>55</v>
      </c>
      <c r="D16" s="40">
        <v>992</v>
      </c>
      <c r="E16" s="50" t="s">
        <v>12</v>
      </c>
      <c r="F16" s="50" t="s">
        <v>16</v>
      </c>
      <c r="G16" s="50" t="s">
        <v>99</v>
      </c>
      <c r="H16" s="50"/>
      <c r="I16" s="51">
        <f>I17</f>
        <v>3238.6</v>
      </c>
      <c r="J16" s="52">
        <f>J17</f>
        <v>0</v>
      </c>
      <c r="K16" s="51">
        <f>K17</f>
        <v>3238.6</v>
      </c>
    </row>
    <row r="17" spans="2:11" ht="31.5">
      <c r="B17" s="57"/>
      <c r="C17" s="49" t="s">
        <v>56</v>
      </c>
      <c r="D17" s="40">
        <v>992</v>
      </c>
      <c r="E17" s="50" t="s">
        <v>12</v>
      </c>
      <c r="F17" s="50" t="s">
        <v>16</v>
      </c>
      <c r="G17" s="50" t="s">
        <v>100</v>
      </c>
      <c r="H17" s="50"/>
      <c r="I17" s="51">
        <f>I18+I19+I20</f>
        <v>3238.6</v>
      </c>
      <c r="J17" s="52">
        <f>J18+J19+J20</f>
        <v>0</v>
      </c>
      <c r="K17" s="51">
        <f>K18+K19+K20</f>
        <v>3238.6</v>
      </c>
    </row>
    <row r="18" spans="2:11" ht="94.5">
      <c r="B18" s="57"/>
      <c r="C18" s="49" t="s">
        <v>81</v>
      </c>
      <c r="D18" s="40">
        <v>992</v>
      </c>
      <c r="E18" s="50" t="s">
        <v>12</v>
      </c>
      <c r="F18" s="50" t="s">
        <v>16</v>
      </c>
      <c r="G18" s="50" t="s">
        <v>100</v>
      </c>
      <c r="H18" s="50" t="s">
        <v>82</v>
      </c>
      <c r="I18" s="51">
        <v>2679</v>
      </c>
      <c r="J18" s="52"/>
      <c r="K18" s="51">
        <f>J18+I18</f>
        <v>2679</v>
      </c>
    </row>
    <row r="19" spans="2:11" ht="47.25">
      <c r="B19" s="57"/>
      <c r="C19" s="49" t="s">
        <v>149</v>
      </c>
      <c r="D19" s="40">
        <v>992</v>
      </c>
      <c r="E19" s="50" t="s">
        <v>12</v>
      </c>
      <c r="F19" s="50" t="s">
        <v>16</v>
      </c>
      <c r="G19" s="50" t="s">
        <v>100</v>
      </c>
      <c r="H19" s="50" t="s">
        <v>83</v>
      </c>
      <c r="I19" s="51">
        <v>509.6</v>
      </c>
      <c r="J19" s="52"/>
      <c r="K19" s="51">
        <f>I19+J19</f>
        <v>509.6</v>
      </c>
    </row>
    <row r="20" spans="2:11" ht="15.75">
      <c r="B20" s="57"/>
      <c r="C20" s="49" t="s">
        <v>84</v>
      </c>
      <c r="D20" s="40">
        <v>992</v>
      </c>
      <c r="E20" s="50" t="s">
        <v>12</v>
      </c>
      <c r="F20" s="50" t="s">
        <v>16</v>
      </c>
      <c r="G20" s="50" t="s">
        <v>100</v>
      </c>
      <c r="H20" s="40">
        <v>800</v>
      </c>
      <c r="I20" s="51">
        <v>50</v>
      </c>
      <c r="J20" s="52"/>
      <c r="K20" s="51">
        <f>I20+J20</f>
        <v>50</v>
      </c>
    </row>
    <row r="21" spans="2:11" ht="31.5">
      <c r="B21" s="57"/>
      <c r="C21" s="49" t="s">
        <v>57</v>
      </c>
      <c r="D21" s="40">
        <v>992</v>
      </c>
      <c r="E21" s="50" t="s">
        <v>12</v>
      </c>
      <c r="F21" s="50" t="s">
        <v>16</v>
      </c>
      <c r="G21" s="50" t="s">
        <v>101</v>
      </c>
      <c r="H21" s="40"/>
      <c r="I21" s="51">
        <f aca="true" t="shared" si="1" ref="I21:K22">I22</f>
        <v>3.8</v>
      </c>
      <c r="J21" s="52">
        <f t="shared" si="1"/>
        <v>0</v>
      </c>
      <c r="K21" s="51">
        <f t="shared" si="1"/>
        <v>3.8</v>
      </c>
    </row>
    <row r="22" spans="2:11" ht="63">
      <c r="B22" s="57"/>
      <c r="C22" s="49" t="s">
        <v>58</v>
      </c>
      <c r="D22" s="40">
        <v>992</v>
      </c>
      <c r="E22" s="50" t="s">
        <v>12</v>
      </c>
      <c r="F22" s="50" t="s">
        <v>16</v>
      </c>
      <c r="G22" s="50" t="s">
        <v>102</v>
      </c>
      <c r="H22" s="40"/>
      <c r="I22" s="51">
        <f t="shared" si="1"/>
        <v>3.8</v>
      </c>
      <c r="J22" s="52">
        <f t="shared" si="1"/>
        <v>0</v>
      </c>
      <c r="K22" s="51">
        <f t="shared" si="1"/>
        <v>3.8</v>
      </c>
    </row>
    <row r="23" spans="2:11" ht="47.25">
      <c r="B23" s="57"/>
      <c r="C23" s="49" t="s">
        <v>149</v>
      </c>
      <c r="D23" s="40">
        <v>992</v>
      </c>
      <c r="E23" s="50" t="s">
        <v>12</v>
      </c>
      <c r="F23" s="50" t="s">
        <v>16</v>
      </c>
      <c r="G23" s="50" t="s">
        <v>102</v>
      </c>
      <c r="H23" s="40">
        <v>200</v>
      </c>
      <c r="I23" s="51">
        <v>3.8</v>
      </c>
      <c r="J23" s="52">
        <v>0</v>
      </c>
      <c r="K23" s="51">
        <v>3.8</v>
      </c>
    </row>
    <row r="24" spans="2:11" ht="63">
      <c r="B24" s="58"/>
      <c r="C24" s="42" t="s">
        <v>59</v>
      </c>
      <c r="D24" s="43">
        <v>992</v>
      </c>
      <c r="E24" s="44" t="s">
        <v>12</v>
      </c>
      <c r="F24" s="44" t="s">
        <v>60</v>
      </c>
      <c r="G24" s="59"/>
      <c r="H24" s="59"/>
      <c r="I24" s="60">
        <f aca="true" t="shared" si="2" ref="I24:K25">I25</f>
        <v>53.6</v>
      </c>
      <c r="J24" s="47">
        <f t="shared" si="2"/>
        <v>0</v>
      </c>
      <c r="K24" s="60">
        <f t="shared" si="2"/>
        <v>53.6</v>
      </c>
    </row>
    <row r="25" spans="2:11" ht="47.25">
      <c r="B25" s="57"/>
      <c r="C25" s="49" t="s">
        <v>61</v>
      </c>
      <c r="D25" s="40">
        <v>992</v>
      </c>
      <c r="E25" s="50" t="s">
        <v>12</v>
      </c>
      <c r="F25" s="50" t="s">
        <v>60</v>
      </c>
      <c r="G25" s="61" t="s">
        <v>103</v>
      </c>
      <c r="H25" s="61"/>
      <c r="I25" s="62">
        <f t="shared" si="2"/>
        <v>53.6</v>
      </c>
      <c r="J25" s="52">
        <f t="shared" si="2"/>
        <v>0</v>
      </c>
      <c r="K25" s="62">
        <f t="shared" si="2"/>
        <v>53.6</v>
      </c>
    </row>
    <row r="26" spans="2:11" ht="15.75">
      <c r="B26" s="57"/>
      <c r="C26" s="49" t="s">
        <v>85</v>
      </c>
      <c r="D26" s="40">
        <v>992</v>
      </c>
      <c r="E26" s="50" t="s">
        <v>12</v>
      </c>
      <c r="F26" s="50" t="s">
        <v>60</v>
      </c>
      <c r="G26" s="61" t="s">
        <v>103</v>
      </c>
      <c r="H26" s="61">
        <v>500</v>
      </c>
      <c r="I26" s="62">
        <v>53.6</v>
      </c>
      <c r="J26" s="52">
        <v>0</v>
      </c>
      <c r="K26" s="62">
        <f>I26+J26</f>
        <v>53.6</v>
      </c>
    </row>
    <row r="27" spans="2:11" ht="31.5">
      <c r="B27" s="58"/>
      <c r="C27" s="42" t="s">
        <v>62</v>
      </c>
      <c r="D27" s="43">
        <v>992</v>
      </c>
      <c r="E27" s="44" t="s">
        <v>12</v>
      </c>
      <c r="F27" s="44" t="s">
        <v>43</v>
      </c>
      <c r="G27" s="59" t="s">
        <v>104</v>
      </c>
      <c r="H27" s="59"/>
      <c r="I27" s="60">
        <f aca="true" t="shared" si="3" ref="I27:K28">I28</f>
        <v>35</v>
      </c>
      <c r="J27" s="47">
        <f t="shared" si="3"/>
        <v>0</v>
      </c>
      <c r="K27" s="60">
        <f t="shared" si="3"/>
        <v>35</v>
      </c>
    </row>
    <row r="28" spans="2:11" ht="47.25">
      <c r="B28" s="57"/>
      <c r="C28" s="49" t="s">
        <v>63</v>
      </c>
      <c r="D28" s="40">
        <v>992</v>
      </c>
      <c r="E28" s="50" t="s">
        <v>12</v>
      </c>
      <c r="F28" s="50" t="s">
        <v>43</v>
      </c>
      <c r="G28" s="61" t="s">
        <v>105</v>
      </c>
      <c r="H28" s="61"/>
      <c r="I28" s="62">
        <f t="shared" si="3"/>
        <v>35</v>
      </c>
      <c r="J28" s="52">
        <f t="shared" si="3"/>
        <v>0</v>
      </c>
      <c r="K28" s="62">
        <f t="shared" si="3"/>
        <v>35</v>
      </c>
    </row>
    <row r="29" spans="2:11" ht="15.75">
      <c r="B29" s="57"/>
      <c r="C29" s="49" t="s">
        <v>84</v>
      </c>
      <c r="D29" s="40">
        <v>992</v>
      </c>
      <c r="E29" s="50" t="s">
        <v>12</v>
      </c>
      <c r="F29" s="50" t="s">
        <v>43</v>
      </c>
      <c r="G29" s="61" t="s">
        <v>105</v>
      </c>
      <c r="H29" s="61">
        <v>800</v>
      </c>
      <c r="I29" s="62">
        <v>35</v>
      </c>
      <c r="J29" s="52">
        <v>0</v>
      </c>
      <c r="K29" s="62">
        <f>J29+I29</f>
        <v>35</v>
      </c>
    </row>
    <row r="30" spans="2:11" ht="15.75">
      <c r="B30" s="58"/>
      <c r="C30" s="54" t="s">
        <v>18</v>
      </c>
      <c r="D30" s="55">
        <v>992</v>
      </c>
      <c r="E30" s="45" t="s">
        <v>12</v>
      </c>
      <c r="F30" s="45">
        <v>13</v>
      </c>
      <c r="G30" s="63"/>
      <c r="H30" s="64"/>
      <c r="I30" s="65">
        <f>I31+I35+I38+I41+I44+I47</f>
        <v>147</v>
      </c>
      <c r="J30" s="65">
        <f>J31+J35+J38+J41+J44+J47</f>
        <v>0</v>
      </c>
      <c r="K30" s="65">
        <f>I30+J30</f>
        <v>147</v>
      </c>
    </row>
    <row r="31" spans="2:11" ht="63">
      <c r="B31" s="57"/>
      <c r="C31" s="49" t="s">
        <v>64</v>
      </c>
      <c r="D31" s="40">
        <v>992</v>
      </c>
      <c r="E31" s="50" t="s">
        <v>12</v>
      </c>
      <c r="F31" s="50">
        <v>13</v>
      </c>
      <c r="G31" s="50" t="s">
        <v>106</v>
      </c>
      <c r="H31" s="40"/>
      <c r="I31" s="62">
        <f aca="true" t="shared" si="4" ref="I31:K33">I32</f>
        <v>0</v>
      </c>
      <c r="J31" s="52">
        <f t="shared" si="4"/>
        <v>0</v>
      </c>
      <c r="K31" s="62">
        <f t="shared" si="4"/>
        <v>0</v>
      </c>
    </row>
    <row r="32" spans="2:11" ht="47.25">
      <c r="B32" s="57"/>
      <c r="C32" s="49" t="s">
        <v>65</v>
      </c>
      <c r="D32" s="40">
        <v>992</v>
      </c>
      <c r="E32" s="50" t="s">
        <v>12</v>
      </c>
      <c r="F32" s="50" t="s">
        <v>30</v>
      </c>
      <c r="G32" s="50" t="s">
        <v>107</v>
      </c>
      <c r="H32" s="40"/>
      <c r="I32" s="62">
        <f t="shared" si="4"/>
        <v>0</v>
      </c>
      <c r="J32" s="52">
        <f t="shared" si="4"/>
        <v>0</v>
      </c>
      <c r="K32" s="62">
        <f t="shared" si="4"/>
        <v>0</v>
      </c>
    </row>
    <row r="33" spans="2:11" ht="63">
      <c r="B33" s="57"/>
      <c r="C33" s="49" t="s">
        <v>17</v>
      </c>
      <c r="D33" s="40">
        <v>992</v>
      </c>
      <c r="E33" s="50" t="s">
        <v>12</v>
      </c>
      <c r="F33" s="50">
        <v>13</v>
      </c>
      <c r="G33" s="50" t="s">
        <v>108</v>
      </c>
      <c r="H33" s="40"/>
      <c r="I33" s="62">
        <f t="shared" si="4"/>
        <v>0</v>
      </c>
      <c r="J33" s="52">
        <f t="shared" si="4"/>
        <v>0</v>
      </c>
      <c r="K33" s="62">
        <f t="shared" si="4"/>
        <v>0</v>
      </c>
    </row>
    <row r="34" spans="2:11" ht="47.25">
      <c r="B34" s="57"/>
      <c r="C34" s="49" t="s">
        <v>149</v>
      </c>
      <c r="D34" s="40">
        <v>992</v>
      </c>
      <c r="E34" s="50" t="s">
        <v>12</v>
      </c>
      <c r="F34" s="50">
        <v>13</v>
      </c>
      <c r="G34" s="50" t="s">
        <v>108</v>
      </c>
      <c r="H34" s="40">
        <v>200</v>
      </c>
      <c r="I34" s="62">
        <v>0</v>
      </c>
      <c r="J34" s="52"/>
      <c r="K34" s="62">
        <f>SUM(I34:J34)</f>
        <v>0</v>
      </c>
    </row>
    <row r="35" spans="2:11" ht="94.5">
      <c r="B35" s="57"/>
      <c r="C35" s="66" t="s">
        <v>189</v>
      </c>
      <c r="D35" s="40">
        <v>992</v>
      </c>
      <c r="E35" s="67" t="s">
        <v>12</v>
      </c>
      <c r="F35" s="67" t="s">
        <v>30</v>
      </c>
      <c r="G35" s="67" t="s">
        <v>109</v>
      </c>
      <c r="H35" s="40"/>
      <c r="I35" s="62">
        <f>I36</f>
        <v>30</v>
      </c>
      <c r="J35" s="52">
        <f>SUM(J36)</f>
        <v>0</v>
      </c>
      <c r="K35" s="62">
        <f>SUM(I35:J35)</f>
        <v>30</v>
      </c>
    </row>
    <row r="36" spans="2:11" ht="31.5">
      <c r="B36" s="57"/>
      <c r="C36" s="66" t="s">
        <v>71</v>
      </c>
      <c r="D36" s="40">
        <v>992</v>
      </c>
      <c r="E36" s="67" t="s">
        <v>12</v>
      </c>
      <c r="F36" s="67" t="s">
        <v>30</v>
      </c>
      <c r="G36" s="67" t="s">
        <v>110</v>
      </c>
      <c r="H36" s="40"/>
      <c r="I36" s="62">
        <f>I37</f>
        <v>30</v>
      </c>
      <c r="J36" s="52">
        <f>SUM(J37)</f>
        <v>0</v>
      </c>
      <c r="K36" s="62">
        <f>SUM(I36:J36)</f>
        <v>30</v>
      </c>
    </row>
    <row r="37" spans="2:11" ht="47.25">
      <c r="B37" s="57"/>
      <c r="C37" s="49" t="s">
        <v>149</v>
      </c>
      <c r="D37" s="40">
        <v>992</v>
      </c>
      <c r="E37" s="67" t="s">
        <v>12</v>
      </c>
      <c r="F37" s="67" t="s">
        <v>30</v>
      </c>
      <c r="G37" s="67" t="s">
        <v>110</v>
      </c>
      <c r="H37" s="40">
        <v>200</v>
      </c>
      <c r="I37" s="62">
        <v>30</v>
      </c>
      <c r="J37" s="52">
        <v>0</v>
      </c>
      <c r="K37" s="62">
        <f>SUM(I37:J37)</f>
        <v>30</v>
      </c>
    </row>
    <row r="38" spans="2:11" ht="78.75">
      <c r="B38" s="57"/>
      <c r="C38" s="49" t="s">
        <v>211</v>
      </c>
      <c r="D38" s="40">
        <v>992</v>
      </c>
      <c r="E38" s="67" t="s">
        <v>12</v>
      </c>
      <c r="F38" s="67" t="s">
        <v>30</v>
      </c>
      <c r="G38" s="67" t="s">
        <v>111</v>
      </c>
      <c r="H38" s="40"/>
      <c r="I38" s="62">
        <f aca="true" t="shared" si="5" ref="I38:K39">I39</f>
        <v>100</v>
      </c>
      <c r="J38" s="52">
        <f t="shared" si="5"/>
        <v>0</v>
      </c>
      <c r="K38" s="62">
        <f t="shared" si="5"/>
        <v>100</v>
      </c>
    </row>
    <row r="39" spans="2:11" ht="31.5">
      <c r="B39" s="57"/>
      <c r="C39" s="66" t="s">
        <v>71</v>
      </c>
      <c r="D39" s="40">
        <v>992</v>
      </c>
      <c r="E39" s="67" t="s">
        <v>12</v>
      </c>
      <c r="F39" s="67" t="s">
        <v>30</v>
      </c>
      <c r="G39" s="67" t="s">
        <v>112</v>
      </c>
      <c r="H39" s="40"/>
      <c r="I39" s="62">
        <f t="shared" si="5"/>
        <v>100</v>
      </c>
      <c r="J39" s="52">
        <f t="shared" si="5"/>
        <v>0</v>
      </c>
      <c r="K39" s="62">
        <f t="shared" si="5"/>
        <v>100</v>
      </c>
    </row>
    <row r="40" spans="2:11" ht="47.25">
      <c r="B40" s="57"/>
      <c r="C40" s="49" t="s">
        <v>149</v>
      </c>
      <c r="D40" s="40">
        <v>992</v>
      </c>
      <c r="E40" s="67" t="s">
        <v>12</v>
      </c>
      <c r="F40" s="67" t="s">
        <v>30</v>
      </c>
      <c r="G40" s="67" t="s">
        <v>112</v>
      </c>
      <c r="H40" s="40">
        <v>200</v>
      </c>
      <c r="I40" s="62">
        <v>100</v>
      </c>
      <c r="J40" s="52">
        <v>0</v>
      </c>
      <c r="K40" s="62">
        <f>SUM(I40:J40)</f>
        <v>100</v>
      </c>
    </row>
    <row r="41" spans="2:11" ht="63">
      <c r="B41" s="57"/>
      <c r="C41" s="68" t="s">
        <v>187</v>
      </c>
      <c r="D41" s="40">
        <v>992</v>
      </c>
      <c r="E41" s="67" t="s">
        <v>12</v>
      </c>
      <c r="F41" s="67" t="s">
        <v>30</v>
      </c>
      <c r="G41" s="67" t="s">
        <v>113</v>
      </c>
      <c r="H41" s="40"/>
      <c r="I41" s="62">
        <f aca="true" t="shared" si="6" ref="I41:K42">I42</f>
        <v>15</v>
      </c>
      <c r="J41" s="52">
        <f t="shared" si="6"/>
        <v>0</v>
      </c>
      <c r="K41" s="62">
        <f t="shared" si="6"/>
        <v>15</v>
      </c>
    </row>
    <row r="42" spans="2:11" ht="31.5">
      <c r="B42" s="57"/>
      <c r="C42" s="66" t="s">
        <v>71</v>
      </c>
      <c r="D42" s="40">
        <v>992</v>
      </c>
      <c r="E42" s="67" t="s">
        <v>12</v>
      </c>
      <c r="F42" s="67" t="s">
        <v>30</v>
      </c>
      <c r="G42" s="67" t="s">
        <v>114</v>
      </c>
      <c r="H42" s="40"/>
      <c r="I42" s="62">
        <f t="shared" si="6"/>
        <v>15</v>
      </c>
      <c r="J42" s="52">
        <f t="shared" si="6"/>
        <v>0</v>
      </c>
      <c r="K42" s="62">
        <f t="shared" si="6"/>
        <v>15</v>
      </c>
    </row>
    <row r="43" spans="2:11" ht="47.25">
      <c r="B43" s="57"/>
      <c r="C43" s="49" t="s">
        <v>149</v>
      </c>
      <c r="D43" s="40">
        <v>992</v>
      </c>
      <c r="E43" s="67" t="s">
        <v>12</v>
      </c>
      <c r="F43" s="67" t="s">
        <v>30</v>
      </c>
      <c r="G43" s="67" t="s">
        <v>114</v>
      </c>
      <c r="H43" s="40">
        <v>200</v>
      </c>
      <c r="I43" s="62">
        <v>15</v>
      </c>
      <c r="J43" s="52"/>
      <c r="K43" s="62">
        <f>I43+J43</f>
        <v>15</v>
      </c>
    </row>
    <row r="44" spans="2:11" ht="78.75">
      <c r="B44" s="57"/>
      <c r="C44" s="66" t="s">
        <v>186</v>
      </c>
      <c r="D44" s="40">
        <v>992</v>
      </c>
      <c r="E44" s="67" t="s">
        <v>12</v>
      </c>
      <c r="F44" s="67" t="s">
        <v>30</v>
      </c>
      <c r="G44" s="67" t="s">
        <v>150</v>
      </c>
      <c r="H44" s="40"/>
      <c r="I44" s="62">
        <v>1</v>
      </c>
      <c r="J44" s="52">
        <v>0</v>
      </c>
      <c r="K44" s="62">
        <f aca="true" t="shared" si="7" ref="K44:K49">J44+I44</f>
        <v>1</v>
      </c>
    </row>
    <row r="45" spans="2:11" ht="31.5">
      <c r="B45" s="57"/>
      <c r="C45" s="66" t="s">
        <v>71</v>
      </c>
      <c r="D45" s="40">
        <v>992</v>
      </c>
      <c r="E45" s="67" t="s">
        <v>12</v>
      </c>
      <c r="F45" s="67" t="s">
        <v>30</v>
      </c>
      <c r="G45" s="67" t="s">
        <v>151</v>
      </c>
      <c r="H45" s="40"/>
      <c r="I45" s="62">
        <v>1</v>
      </c>
      <c r="J45" s="52">
        <v>0</v>
      </c>
      <c r="K45" s="62">
        <f t="shared" si="7"/>
        <v>1</v>
      </c>
    </row>
    <row r="46" spans="2:11" ht="47.25">
      <c r="B46" s="57"/>
      <c r="C46" s="49" t="s">
        <v>149</v>
      </c>
      <c r="D46" s="40">
        <v>992</v>
      </c>
      <c r="E46" s="67" t="s">
        <v>12</v>
      </c>
      <c r="F46" s="67" t="s">
        <v>30</v>
      </c>
      <c r="G46" s="67" t="s">
        <v>151</v>
      </c>
      <c r="H46" s="40">
        <v>200</v>
      </c>
      <c r="I46" s="62">
        <v>1</v>
      </c>
      <c r="J46" s="52">
        <v>0</v>
      </c>
      <c r="K46" s="62">
        <f t="shared" si="7"/>
        <v>1</v>
      </c>
    </row>
    <row r="47" spans="2:11" ht="63">
      <c r="B47" s="57"/>
      <c r="C47" s="66" t="s">
        <v>185</v>
      </c>
      <c r="D47" s="40">
        <v>992</v>
      </c>
      <c r="E47" s="67" t="s">
        <v>12</v>
      </c>
      <c r="F47" s="67" t="s">
        <v>30</v>
      </c>
      <c r="G47" s="67" t="s">
        <v>155</v>
      </c>
      <c r="H47" s="40"/>
      <c r="I47" s="62">
        <v>1</v>
      </c>
      <c r="J47" s="52">
        <v>0</v>
      </c>
      <c r="K47" s="62">
        <f t="shared" si="7"/>
        <v>1</v>
      </c>
    </row>
    <row r="48" spans="2:11" ht="31.5">
      <c r="B48" s="57"/>
      <c r="C48" s="66" t="s">
        <v>71</v>
      </c>
      <c r="D48" s="40">
        <v>992</v>
      </c>
      <c r="E48" s="67" t="s">
        <v>12</v>
      </c>
      <c r="F48" s="67" t="s">
        <v>30</v>
      </c>
      <c r="G48" s="67" t="s">
        <v>156</v>
      </c>
      <c r="H48" s="40"/>
      <c r="I48" s="62">
        <v>1</v>
      </c>
      <c r="J48" s="52">
        <v>0</v>
      </c>
      <c r="K48" s="62">
        <f t="shared" si="7"/>
        <v>1</v>
      </c>
    </row>
    <row r="49" spans="2:11" ht="47.25">
      <c r="B49" s="57"/>
      <c r="C49" s="49" t="s">
        <v>149</v>
      </c>
      <c r="D49" s="40">
        <v>992</v>
      </c>
      <c r="E49" s="67" t="s">
        <v>12</v>
      </c>
      <c r="F49" s="67" t="s">
        <v>30</v>
      </c>
      <c r="G49" s="67" t="s">
        <v>156</v>
      </c>
      <c r="H49" s="40">
        <v>200</v>
      </c>
      <c r="I49" s="62">
        <v>1</v>
      </c>
      <c r="J49" s="52">
        <v>0</v>
      </c>
      <c r="K49" s="62">
        <f t="shared" si="7"/>
        <v>1</v>
      </c>
    </row>
    <row r="50" spans="2:11" ht="15.75">
      <c r="B50" s="38"/>
      <c r="C50" s="34" t="s">
        <v>19</v>
      </c>
      <c r="D50" s="39">
        <v>992</v>
      </c>
      <c r="E50" s="36" t="s">
        <v>14</v>
      </c>
      <c r="F50" s="36" t="s">
        <v>13</v>
      </c>
      <c r="G50" s="39"/>
      <c r="H50" s="61"/>
      <c r="I50" s="69">
        <f aca="true" t="shared" si="8" ref="I50:K54">I51</f>
        <v>201.1</v>
      </c>
      <c r="J50" s="52">
        <f t="shared" si="8"/>
        <v>0</v>
      </c>
      <c r="K50" s="69">
        <f t="shared" si="8"/>
        <v>201.1</v>
      </c>
    </row>
    <row r="51" spans="2:11" ht="15.75">
      <c r="B51" s="48"/>
      <c r="C51" s="49" t="s">
        <v>20</v>
      </c>
      <c r="D51" s="40">
        <v>992</v>
      </c>
      <c r="E51" s="50" t="s">
        <v>14</v>
      </c>
      <c r="F51" s="50" t="s">
        <v>21</v>
      </c>
      <c r="G51" s="40"/>
      <c r="H51" s="61"/>
      <c r="I51" s="62">
        <f t="shared" si="8"/>
        <v>201.1</v>
      </c>
      <c r="J51" s="52">
        <f t="shared" si="8"/>
        <v>0</v>
      </c>
      <c r="K51" s="62">
        <f t="shared" si="8"/>
        <v>201.1</v>
      </c>
    </row>
    <row r="52" spans="2:11" ht="47.25">
      <c r="B52" s="57"/>
      <c r="C52" s="49" t="s">
        <v>66</v>
      </c>
      <c r="D52" s="40">
        <v>992</v>
      </c>
      <c r="E52" s="50" t="s">
        <v>14</v>
      </c>
      <c r="F52" s="50" t="s">
        <v>21</v>
      </c>
      <c r="G52" s="50" t="s">
        <v>98</v>
      </c>
      <c r="H52" s="40"/>
      <c r="I52" s="62">
        <f t="shared" si="8"/>
        <v>201.1</v>
      </c>
      <c r="J52" s="52">
        <f t="shared" si="8"/>
        <v>0</v>
      </c>
      <c r="K52" s="62">
        <f t="shared" si="8"/>
        <v>201.1</v>
      </c>
    </row>
    <row r="53" spans="2:11" ht="31.5">
      <c r="B53" s="57"/>
      <c r="C53" s="49" t="s">
        <v>67</v>
      </c>
      <c r="D53" s="40">
        <v>992</v>
      </c>
      <c r="E53" s="50" t="s">
        <v>14</v>
      </c>
      <c r="F53" s="50" t="s">
        <v>21</v>
      </c>
      <c r="G53" s="50" t="s">
        <v>115</v>
      </c>
      <c r="H53" s="40"/>
      <c r="I53" s="62">
        <f t="shared" si="8"/>
        <v>201.1</v>
      </c>
      <c r="J53" s="52">
        <f t="shared" si="8"/>
        <v>0</v>
      </c>
      <c r="K53" s="62">
        <f t="shared" si="8"/>
        <v>201.1</v>
      </c>
    </row>
    <row r="54" spans="2:11" ht="47.25">
      <c r="B54" s="57"/>
      <c r="C54" s="49" t="s">
        <v>22</v>
      </c>
      <c r="D54" s="40">
        <v>992</v>
      </c>
      <c r="E54" s="50" t="s">
        <v>14</v>
      </c>
      <c r="F54" s="50" t="s">
        <v>21</v>
      </c>
      <c r="G54" s="61" t="s">
        <v>116</v>
      </c>
      <c r="H54" s="61"/>
      <c r="I54" s="62">
        <f t="shared" si="8"/>
        <v>201.1</v>
      </c>
      <c r="J54" s="52">
        <f t="shared" si="8"/>
        <v>0</v>
      </c>
      <c r="K54" s="62">
        <f t="shared" si="8"/>
        <v>201.1</v>
      </c>
    </row>
    <row r="55" spans="2:11" ht="110.25" customHeight="1">
      <c r="B55" s="57"/>
      <c r="C55" s="49" t="s">
        <v>81</v>
      </c>
      <c r="D55" s="40">
        <v>992</v>
      </c>
      <c r="E55" s="50" t="s">
        <v>14</v>
      </c>
      <c r="F55" s="50" t="s">
        <v>21</v>
      </c>
      <c r="G55" s="61" t="s">
        <v>116</v>
      </c>
      <c r="H55" s="40">
        <v>100</v>
      </c>
      <c r="I55" s="62">
        <v>201.1</v>
      </c>
      <c r="J55" s="52">
        <v>0</v>
      </c>
      <c r="K55" s="62">
        <f>SUM(I55:J55)</f>
        <v>201.1</v>
      </c>
    </row>
    <row r="56" spans="2:11" ht="31.5">
      <c r="B56" s="38"/>
      <c r="C56" s="34" t="s">
        <v>23</v>
      </c>
      <c r="D56" s="39">
        <v>992</v>
      </c>
      <c r="E56" s="36" t="s">
        <v>21</v>
      </c>
      <c r="F56" s="36" t="s">
        <v>13</v>
      </c>
      <c r="G56" s="39"/>
      <c r="H56" s="61"/>
      <c r="I56" s="69">
        <f>I57+I62</f>
        <v>4.5</v>
      </c>
      <c r="J56" s="52">
        <f>J57+J62</f>
        <v>0</v>
      </c>
      <c r="K56" s="69">
        <f>K57+K62</f>
        <v>4.5</v>
      </c>
    </row>
    <row r="57" spans="2:11" ht="66" customHeight="1">
      <c r="B57" s="57"/>
      <c r="C57" s="49" t="s">
        <v>68</v>
      </c>
      <c r="D57" s="40">
        <v>992</v>
      </c>
      <c r="E57" s="50" t="s">
        <v>21</v>
      </c>
      <c r="F57" s="50" t="s">
        <v>24</v>
      </c>
      <c r="G57" s="61"/>
      <c r="H57" s="61"/>
      <c r="I57" s="62">
        <f>I59</f>
        <v>0</v>
      </c>
      <c r="J57" s="52">
        <f>J58</f>
        <v>0</v>
      </c>
      <c r="K57" s="62">
        <f>K59</f>
        <v>0</v>
      </c>
    </row>
    <row r="58" spans="2:11" ht="47.25">
      <c r="B58" s="57"/>
      <c r="C58" s="49" t="s">
        <v>69</v>
      </c>
      <c r="D58" s="40">
        <v>992</v>
      </c>
      <c r="E58" s="50" t="s">
        <v>21</v>
      </c>
      <c r="F58" s="50" t="s">
        <v>24</v>
      </c>
      <c r="G58" s="61" t="s">
        <v>117</v>
      </c>
      <c r="H58" s="61"/>
      <c r="I58" s="62">
        <f>I59</f>
        <v>0</v>
      </c>
      <c r="J58" s="52">
        <f>J59</f>
        <v>0</v>
      </c>
      <c r="K58" s="62">
        <f>K59</f>
        <v>0</v>
      </c>
    </row>
    <row r="59" spans="2:11" ht="47.25">
      <c r="B59" s="57"/>
      <c r="C59" s="49" t="s">
        <v>25</v>
      </c>
      <c r="D59" s="40">
        <v>992</v>
      </c>
      <c r="E59" s="50" t="s">
        <v>21</v>
      </c>
      <c r="F59" s="50" t="s">
        <v>24</v>
      </c>
      <c r="G59" s="50" t="s">
        <v>118</v>
      </c>
      <c r="H59" s="40"/>
      <c r="I59" s="62">
        <f>I60</f>
        <v>0</v>
      </c>
      <c r="J59" s="52">
        <f>J60</f>
        <v>0</v>
      </c>
      <c r="K59" s="62">
        <f>K60</f>
        <v>0</v>
      </c>
    </row>
    <row r="60" spans="2:11" ht="95.25" customHeight="1">
      <c r="B60" s="57"/>
      <c r="C60" s="49" t="s">
        <v>70</v>
      </c>
      <c r="D60" s="40">
        <v>992</v>
      </c>
      <c r="E60" s="50" t="s">
        <v>21</v>
      </c>
      <c r="F60" s="50" t="s">
        <v>24</v>
      </c>
      <c r="G60" s="50" t="s">
        <v>119</v>
      </c>
      <c r="H60" s="40"/>
      <c r="I60" s="62">
        <f>I61</f>
        <v>0</v>
      </c>
      <c r="J60" s="52">
        <f>J61</f>
        <v>0</v>
      </c>
      <c r="K60" s="62">
        <f>K61</f>
        <v>0</v>
      </c>
    </row>
    <row r="61" spans="2:11" ht="47.25">
      <c r="B61" s="57"/>
      <c r="C61" s="49" t="s">
        <v>149</v>
      </c>
      <c r="D61" s="40">
        <v>992</v>
      </c>
      <c r="E61" s="50" t="s">
        <v>21</v>
      </c>
      <c r="F61" s="50" t="s">
        <v>24</v>
      </c>
      <c r="G61" s="50" t="s">
        <v>120</v>
      </c>
      <c r="H61" s="40">
        <v>200</v>
      </c>
      <c r="I61" s="62">
        <v>0</v>
      </c>
      <c r="J61" s="52">
        <v>0</v>
      </c>
      <c r="K61" s="62">
        <f>I61+J61</f>
        <v>0</v>
      </c>
    </row>
    <row r="62" spans="2:11" ht="15.75">
      <c r="B62" s="57"/>
      <c r="C62" s="49" t="s">
        <v>26</v>
      </c>
      <c r="D62" s="40">
        <v>992</v>
      </c>
      <c r="E62" s="50" t="s">
        <v>21</v>
      </c>
      <c r="F62" s="50" t="s">
        <v>27</v>
      </c>
      <c r="G62" s="61"/>
      <c r="H62" s="61"/>
      <c r="I62" s="62">
        <f aca="true" t="shared" si="9" ref="I62:K64">I63</f>
        <v>4.5</v>
      </c>
      <c r="J62" s="52">
        <f t="shared" si="9"/>
        <v>0</v>
      </c>
      <c r="K62" s="62">
        <f t="shared" si="9"/>
        <v>4.5</v>
      </c>
    </row>
    <row r="63" spans="2:11" ht="78.75">
      <c r="B63" s="57"/>
      <c r="C63" s="66" t="s">
        <v>203</v>
      </c>
      <c r="D63" s="40">
        <v>992</v>
      </c>
      <c r="E63" s="67" t="s">
        <v>21</v>
      </c>
      <c r="F63" s="67" t="s">
        <v>27</v>
      </c>
      <c r="G63" s="67" t="s">
        <v>121</v>
      </c>
      <c r="H63" s="67"/>
      <c r="I63" s="62">
        <f t="shared" si="9"/>
        <v>4.5</v>
      </c>
      <c r="J63" s="52">
        <f t="shared" si="9"/>
        <v>0</v>
      </c>
      <c r="K63" s="62">
        <f t="shared" si="9"/>
        <v>4.5</v>
      </c>
    </row>
    <row r="64" spans="2:11" ht="31.5">
      <c r="B64" s="57"/>
      <c r="C64" s="66" t="s">
        <v>71</v>
      </c>
      <c r="D64" s="40">
        <v>992</v>
      </c>
      <c r="E64" s="67" t="s">
        <v>21</v>
      </c>
      <c r="F64" s="67" t="s">
        <v>27</v>
      </c>
      <c r="G64" s="67" t="s">
        <v>122</v>
      </c>
      <c r="H64" s="67"/>
      <c r="I64" s="62">
        <f t="shared" si="9"/>
        <v>4.5</v>
      </c>
      <c r="J64" s="52">
        <f t="shared" si="9"/>
        <v>0</v>
      </c>
      <c r="K64" s="62">
        <f t="shared" si="9"/>
        <v>4.5</v>
      </c>
    </row>
    <row r="65" spans="2:11" ht="47.25">
      <c r="B65" s="57"/>
      <c r="C65" s="49" t="s">
        <v>149</v>
      </c>
      <c r="D65" s="40">
        <v>992</v>
      </c>
      <c r="E65" s="67" t="s">
        <v>21</v>
      </c>
      <c r="F65" s="67" t="s">
        <v>27</v>
      </c>
      <c r="G65" s="70" t="s">
        <v>122</v>
      </c>
      <c r="H65" s="67" t="s">
        <v>83</v>
      </c>
      <c r="I65" s="62">
        <v>4.5</v>
      </c>
      <c r="J65" s="52">
        <v>0</v>
      </c>
      <c r="K65" s="62">
        <f>I65+J65</f>
        <v>4.5</v>
      </c>
    </row>
    <row r="66" spans="2:11" ht="15.75">
      <c r="B66" s="38"/>
      <c r="C66" s="34" t="s">
        <v>28</v>
      </c>
      <c r="D66" s="39">
        <v>992</v>
      </c>
      <c r="E66" s="36" t="s">
        <v>16</v>
      </c>
      <c r="F66" s="36" t="s">
        <v>13</v>
      </c>
      <c r="G66" s="39"/>
      <c r="H66" s="61"/>
      <c r="I66" s="69">
        <f>I67+I80</f>
        <v>3758.2</v>
      </c>
      <c r="J66" s="69">
        <f>J67+J80</f>
        <v>0</v>
      </c>
      <c r="K66" s="69">
        <f>K67+K80</f>
        <v>3758.2</v>
      </c>
    </row>
    <row r="67" spans="2:11" ht="21.75" customHeight="1">
      <c r="B67" s="38"/>
      <c r="C67" s="66" t="s">
        <v>44</v>
      </c>
      <c r="D67" s="40">
        <v>992</v>
      </c>
      <c r="E67" s="67" t="s">
        <v>16</v>
      </c>
      <c r="F67" s="67" t="s">
        <v>24</v>
      </c>
      <c r="G67" s="67"/>
      <c r="H67" s="67"/>
      <c r="I67" s="71">
        <f>I68+I74+I77</f>
        <v>3757.2</v>
      </c>
      <c r="J67" s="71">
        <f>J68+J74+J77</f>
        <v>0</v>
      </c>
      <c r="K67" s="71">
        <f>K68+K74+K77</f>
        <v>3757.2</v>
      </c>
    </row>
    <row r="68" spans="2:13" ht="31.5">
      <c r="B68" s="38"/>
      <c r="C68" s="66" t="s">
        <v>72</v>
      </c>
      <c r="D68" s="40">
        <v>992</v>
      </c>
      <c r="E68" s="67" t="s">
        <v>16</v>
      </c>
      <c r="F68" s="67" t="s">
        <v>24</v>
      </c>
      <c r="G68" s="67" t="s">
        <v>123</v>
      </c>
      <c r="H68" s="67"/>
      <c r="I68" s="71">
        <f>I69+I71</f>
        <v>3336.5</v>
      </c>
      <c r="J68" s="71">
        <f>J69+J71</f>
        <v>0</v>
      </c>
      <c r="K68" s="71">
        <f>K69+K71</f>
        <v>3336.5</v>
      </c>
      <c r="M68" t="s">
        <v>195</v>
      </c>
    </row>
    <row r="69" spans="2:13" ht="78.75">
      <c r="B69" s="57"/>
      <c r="C69" s="66" t="s">
        <v>73</v>
      </c>
      <c r="D69" s="40">
        <v>992</v>
      </c>
      <c r="E69" s="67" t="s">
        <v>16</v>
      </c>
      <c r="F69" s="67" t="s">
        <v>24</v>
      </c>
      <c r="G69" s="67" t="s">
        <v>124</v>
      </c>
      <c r="H69" s="67"/>
      <c r="I69" s="71">
        <f>I70</f>
        <v>1064.5</v>
      </c>
      <c r="J69" s="52">
        <f>J70</f>
        <v>0</v>
      </c>
      <c r="K69" s="71">
        <f>K70</f>
        <v>1064.5</v>
      </c>
      <c r="M69" t="s">
        <v>195</v>
      </c>
    </row>
    <row r="70" spans="2:11" ht="47.25">
      <c r="B70" s="57"/>
      <c r="C70" s="49" t="s">
        <v>149</v>
      </c>
      <c r="D70" s="40">
        <v>992</v>
      </c>
      <c r="E70" s="67" t="s">
        <v>16</v>
      </c>
      <c r="F70" s="67" t="s">
        <v>24</v>
      </c>
      <c r="G70" s="67" t="s">
        <v>124</v>
      </c>
      <c r="H70" s="61">
        <v>200</v>
      </c>
      <c r="I70" s="62">
        <v>1064.5</v>
      </c>
      <c r="J70" s="72">
        <v>0</v>
      </c>
      <c r="K70" s="62">
        <f>SUM(I70:J70)</f>
        <v>1064.5</v>
      </c>
    </row>
    <row r="71" spans="2:11" ht="117.75" customHeight="1">
      <c r="B71" s="57"/>
      <c r="C71" s="49" t="s">
        <v>220</v>
      </c>
      <c r="D71" s="40">
        <v>992</v>
      </c>
      <c r="E71" s="67" t="s">
        <v>16</v>
      </c>
      <c r="F71" s="67" t="s">
        <v>24</v>
      </c>
      <c r="G71" s="67" t="s">
        <v>221</v>
      </c>
      <c r="H71" s="61"/>
      <c r="I71" s="62">
        <v>2272</v>
      </c>
      <c r="J71" s="72">
        <f>J72</f>
        <v>0</v>
      </c>
      <c r="K71" s="62">
        <f>K72</f>
        <v>2272</v>
      </c>
    </row>
    <row r="72" spans="2:11" ht="53.25" customHeight="1">
      <c r="B72" s="57"/>
      <c r="C72" s="49" t="s">
        <v>217</v>
      </c>
      <c r="D72" s="40">
        <v>992</v>
      </c>
      <c r="E72" s="67" t="s">
        <v>16</v>
      </c>
      <c r="F72" s="67" t="s">
        <v>24</v>
      </c>
      <c r="G72" s="67" t="s">
        <v>219</v>
      </c>
      <c r="H72" s="67"/>
      <c r="I72" s="62">
        <f>I73</f>
        <v>2272</v>
      </c>
      <c r="J72" s="72">
        <f>J73</f>
        <v>0</v>
      </c>
      <c r="K72" s="62">
        <f>K73</f>
        <v>2272</v>
      </c>
    </row>
    <row r="73" spans="2:11" ht="55.5" customHeight="1">
      <c r="B73" s="57"/>
      <c r="C73" s="49" t="s">
        <v>149</v>
      </c>
      <c r="D73" s="40">
        <v>992</v>
      </c>
      <c r="E73" s="67" t="s">
        <v>16</v>
      </c>
      <c r="F73" s="67" t="s">
        <v>24</v>
      </c>
      <c r="G73" s="67" t="s">
        <v>219</v>
      </c>
      <c r="H73" s="61">
        <v>200</v>
      </c>
      <c r="I73" s="62">
        <v>2272</v>
      </c>
      <c r="J73" s="72">
        <v>0</v>
      </c>
      <c r="K73" s="62">
        <f>J73+I73</f>
        <v>2272</v>
      </c>
    </row>
    <row r="74" spans="2:11" ht="93.75" customHeight="1">
      <c r="B74" s="57"/>
      <c r="C74" s="94" t="s">
        <v>222</v>
      </c>
      <c r="D74" s="40">
        <v>992</v>
      </c>
      <c r="E74" s="67" t="s">
        <v>16</v>
      </c>
      <c r="F74" s="67" t="s">
        <v>24</v>
      </c>
      <c r="G74" s="67" t="s">
        <v>229</v>
      </c>
      <c r="H74" s="61"/>
      <c r="I74" s="62">
        <f>I76</f>
        <v>119.7</v>
      </c>
      <c r="J74" s="72">
        <f>J76</f>
        <v>0</v>
      </c>
      <c r="K74" s="62">
        <f>K76</f>
        <v>119.7</v>
      </c>
    </row>
    <row r="75" spans="2:11" ht="36" customHeight="1">
      <c r="B75" s="57"/>
      <c r="C75" s="66" t="s">
        <v>228</v>
      </c>
      <c r="D75" s="40">
        <v>992</v>
      </c>
      <c r="E75" s="67" t="s">
        <v>16</v>
      </c>
      <c r="F75" s="67" t="s">
        <v>24</v>
      </c>
      <c r="G75" s="67" t="s">
        <v>227</v>
      </c>
      <c r="H75" s="61"/>
      <c r="I75" s="62">
        <v>119.7</v>
      </c>
      <c r="J75" s="72">
        <v>0</v>
      </c>
      <c r="K75" s="62">
        <f>I75+J75</f>
        <v>119.7</v>
      </c>
    </row>
    <row r="76" spans="2:13" ht="55.5" customHeight="1">
      <c r="B76" s="57"/>
      <c r="C76" s="49" t="s">
        <v>149</v>
      </c>
      <c r="D76" s="40">
        <v>992</v>
      </c>
      <c r="E76" s="67" t="s">
        <v>16</v>
      </c>
      <c r="F76" s="67" t="s">
        <v>24</v>
      </c>
      <c r="G76" s="67" t="s">
        <v>227</v>
      </c>
      <c r="H76" s="61">
        <v>200</v>
      </c>
      <c r="I76" s="62">
        <v>119.7</v>
      </c>
      <c r="J76" s="72">
        <v>0</v>
      </c>
      <c r="K76" s="62">
        <f>I76+J76</f>
        <v>119.7</v>
      </c>
      <c r="M76" t="s">
        <v>195</v>
      </c>
    </row>
    <row r="77" spans="2:11" ht="78.75">
      <c r="B77" s="57"/>
      <c r="C77" s="66" t="s">
        <v>170</v>
      </c>
      <c r="D77" s="40">
        <v>992</v>
      </c>
      <c r="E77" s="67" t="s">
        <v>16</v>
      </c>
      <c r="F77" s="67" t="s">
        <v>24</v>
      </c>
      <c r="G77" s="67" t="s">
        <v>125</v>
      </c>
      <c r="H77" s="61"/>
      <c r="I77" s="62">
        <f>I78</f>
        <v>301</v>
      </c>
      <c r="J77" s="72">
        <f>J78</f>
        <v>0</v>
      </c>
      <c r="K77" s="62">
        <f>J77+I77</f>
        <v>301</v>
      </c>
    </row>
    <row r="78" spans="2:11" ht="31.5">
      <c r="B78" s="57"/>
      <c r="C78" s="66" t="s">
        <v>71</v>
      </c>
      <c r="D78" s="40">
        <v>992</v>
      </c>
      <c r="E78" s="67" t="s">
        <v>16</v>
      </c>
      <c r="F78" s="67" t="s">
        <v>24</v>
      </c>
      <c r="G78" s="67" t="s">
        <v>126</v>
      </c>
      <c r="H78" s="61"/>
      <c r="I78" s="62">
        <f>I79</f>
        <v>301</v>
      </c>
      <c r="J78" s="72">
        <f>J79</f>
        <v>0</v>
      </c>
      <c r="K78" s="62">
        <f>J78+I78</f>
        <v>301</v>
      </c>
    </row>
    <row r="79" spans="2:11" ht="47.25">
      <c r="B79" s="57"/>
      <c r="C79" s="49" t="s">
        <v>149</v>
      </c>
      <c r="D79" s="40">
        <v>992</v>
      </c>
      <c r="E79" s="67" t="s">
        <v>16</v>
      </c>
      <c r="F79" s="67" t="s">
        <v>24</v>
      </c>
      <c r="G79" s="67" t="s">
        <v>126</v>
      </c>
      <c r="H79" s="61">
        <v>200</v>
      </c>
      <c r="I79" s="62">
        <v>301</v>
      </c>
      <c r="J79" s="72">
        <v>0</v>
      </c>
      <c r="K79" s="62">
        <f>J79+I79</f>
        <v>301</v>
      </c>
    </row>
    <row r="80" spans="2:11" ht="31.5">
      <c r="B80" s="57"/>
      <c r="C80" s="49" t="s">
        <v>29</v>
      </c>
      <c r="D80" s="40">
        <v>992</v>
      </c>
      <c r="E80" s="50" t="s">
        <v>16</v>
      </c>
      <c r="F80" s="50">
        <v>12</v>
      </c>
      <c r="G80" s="61"/>
      <c r="H80" s="61"/>
      <c r="I80" s="62">
        <f>I81+I86</f>
        <v>1</v>
      </c>
      <c r="J80" s="62">
        <f>J81+J86</f>
        <v>0</v>
      </c>
      <c r="K80" s="62">
        <f>K81+K86</f>
        <v>1</v>
      </c>
    </row>
    <row r="81" spans="2:11" ht="31.5">
      <c r="B81" s="57"/>
      <c r="C81" s="66" t="s">
        <v>163</v>
      </c>
      <c r="D81" s="40">
        <v>992</v>
      </c>
      <c r="E81" s="50" t="s">
        <v>16</v>
      </c>
      <c r="F81" s="50" t="s">
        <v>31</v>
      </c>
      <c r="G81" s="61" t="s">
        <v>204</v>
      </c>
      <c r="H81" s="61"/>
      <c r="I81" s="62">
        <f aca="true" t="shared" si="10" ref="I81:K82">I82</f>
        <v>0</v>
      </c>
      <c r="J81" s="52">
        <f t="shared" si="10"/>
        <v>0</v>
      </c>
      <c r="K81" s="62">
        <f t="shared" si="10"/>
        <v>0</v>
      </c>
    </row>
    <row r="82" spans="2:11" ht="31.5">
      <c r="B82" s="57"/>
      <c r="C82" s="73" t="s">
        <v>164</v>
      </c>
      <c r="D82" s="40">
        <v>992</v>
      </c>
      <c r="E82" s="67" t="s">
        <v>16</v>
      </c>
      <c r="F82" s="67" t="s">
        <v>31</v>
      </c>
      <c r="G82" s="67" t="s">
        <v>165</v>
      </c>
      <c r="H82" s="61"/>
      <c r="I82" s="62">
        <f>I83+I85</f>
        <v>0</v>
      </c>
      <c r="J82" s="52">
        <f>J83</f>
        <v>0</v>
      </c>
      <c r="K82" s="62">
        <f t="shared" si="10"/>
        <v>0</v>
      </c>
    </row>
    <row r="83" spans="2:11" ht="31.5">
      <c r="B83" s="57"/>
      <c r="C83" s="73" t="s">
        <v>166</v>
      </c>
      <c r="D83" s="40">
        <v>992</v>
      </c>
      <c r="E83" s="67" t="s">
        <v>16</v>
      </c>
      <c r="F83" s="67" t="s">
        <v>31</v>
      </c>
      <c r="G83" s="67" t="s">
        <v>167</v>
      </c>
      <c r="H83" s="67"/>
      <c r="I83" s="62">
        <f>I84+I85</f>
        <v>0</v>
      </c>
      <c r="J83" s="52">
        <f>J85+J84</f>
        <v>0</v>
      </c>
      <c r="K83" s="62">
        <f>K84+K85</f>
        <v>0</v>
      </c>
    </row>
    <row r="84" spans="2:11" ht="47.25">
      <c r="B84" s="57"/>
      <c r="C84" s="49" t="s">
        <v>149</v>
      </c>
      <c r="D84" s="40">
        <v>992</v>
      </c>
      <c r="E84" s="67" t="s">
        <v>16</v>
      </c>
      <c r="F84" s="67" t="s">
        <v>31</v>
      </c>
      <c r="G84" s="67" t="s">
        <v>167</v>
      </c>
      <c r="H84" s="67" t="s">
        <v>83</v>
      </c>
      <c r="I84" s="62">
        <v>0</v>
      </c>
      <c r="J84" s="52"/>
      <c r="K84" s="62">
        <f>I84+J84</f>
        <v>0</v>
      </c>
    </row>
    <row r="85" spans="2:11" ht="15.75">
      <c r="B85" s="57"/>
      <c r="C85" s="66" t="s">
        <v>85</v>
      </c>
      <c r="D85" s="40">
        <v>992</v>
      </c>
      <c r="E85" s="67" t="s">
        <v>16</v>
      </c>
      <c r="F85" s="67" t="s">
        <v>31</v>
      </c>
      <c r="G85" s="67" t="s">
        <v>167</v>
      </c>
      <c r="H85" s="67" t="s">
        <v>168</v>
      </c>
      <c r="I85" s="62">
        <v>0</v>
      </c>
      <c r="J85" s="52">
        <v>0</v>
      </c>
      <c r="K85" s="62">
        <f>J85+I85</f>
        <v>0</v>
      </c>
    </row>
    <row r="86" spans="2:11" ht="63">
      <c r="B86" s="57"/>
      <c r="C86" s="66" t="s">
        <v>212</v>
      </c>
      <c r="D86" s="40">
        <v>992</v>
      </c>
      <c r="E86" s="67" t="s">
        <v>16</v>
      </c>
      <c r="F86" s="67" t="s">
        <v>31</v>
      </c>
      <c r="G86" s="67" t="s">
        <v>127</v>
      </c>
      <c r="H86" s="67"/>
      <c r="I86" s="62">
        <v>1</v>
      </c>
      <c r="J86" s="52">
        <f>J87</f>
        <v>0</v>
      </c>
      <c r="K86" s="62">
        <f>J86+I86</f>
        <v>1</v>
      </c>
    </row>
    <row r="87" spans="2:11" ht="31.5">
      <c r="B87" s="57"/>
      <c r="C87" s="66" t="s">
        <v>71</v>
      </c>
      <c r="D87" s="40">
        <v>992</v>
      </c>
      <c r="E87" s="67" t="s">
        <v>16</v>
      </c>
      <c r="F87" s="67" t="s">
        <v>31</v>
      </c>
      <c r="G87" s="67" t="s">
        <v>128</v>
      </c>
      <c r="H87" s="67"/>
      <c r="I87" s="62">
        <v>1</v>
      </c>
      <c r="J87" s="52">
        <f>J88</f>
        <v>0</v>
      </c>
      <c r="K87" s="62">
        <f>J87+I87</f>
        <v>1</v>
      </c>
    </row>
    <row r="88" spans="2:11" ht="47.25">
      <c r="B88" s="57"/>
      <c r="C88" s="49" t="s">
        <v>149</v>
      </c>
      <c r="D88" s="40">
        <v>992</v>
      </c>
      <c r="E88" s="67" t="s">
        <v>16</v>
      </c>
      <c r="F88" s="67" t="s">
        <v>31</v>
      </c>
      <c r="G88" s="67" t="s">
        <v>128</v>
      </c>
      <c r="H88" s="67" t="s">
        <v>83</v>
      </c>
      <c r="I88" s="62">
        <v>1</v>
      </c>
      <c r="J88" s="52"/>
      <c r="K88" s="62">
        <f>J88+I88</f>
        <v>1</v>
      </c>
    </row>
    <row r="89" spans="2:11" ht="15.75">
      <c r="B89" s="38"/>
      <c r="C89" s="34" t="s">
        <v>32</v>
      </c>
      <c r="D89" s="39">
        <v>992</v>
      </c>
      <c r="E89" s="36" t="s">
        <v>33</v>
      </c>
      <c r="F89" s="36" t="s">
        <v>13</v>
      </c>
      <c r="G89" s="39"/>
      <c r="H89" s="61"/>
      <c r="I89" s="69">
        <f>I90+I103</f>
        <v>1609.1999999999998</v>
      </c>
      <c r="J89" s="69">
        <f>+J90+J103</f>
        <v>0</v>
      </c>
      <c r="K89" s="69">
        <f>+K90+K103</f>
        <v>1609.1999999999998</v>
      </c>
    </row>
    <row r="90" spans="2:11" ht="15.75">
      <c r="B90" s="57"/>
      <c r="C90" s="34" t="s">
        <v>34</v>
      </c>
      <c r="D90" s="39">
        <v>992</v>
      </c>
      <c r="E90" s="36" t="s">
        <v>33</v>
      </c>
      <c r="F90" s="36" t="s">
        <v>21</v>
      </c>
      <c r="G90" s="39"/>
      <c r="H90" s="74"/>
      <c r="I90" s="69">
        <f>I91+I94+I97+I100</f>
        <v>380.9</v>
      </c>
      <c r="J90" s="69">
        <f>J91+J94+J97+J100</f>
        <v>0</v>
      </c>
      <c r="K90" s="69">
        <f>K91+K94+K97+K100</f>
        <v>380.9</v>
      </c>
    </row>
    <row r="91" spans="2:11" ht="15.75">
      <c r="B91" s="57"/>
      <c r="C91" s="49" t="s">
        <v>35</v>
      </c>
      <c r="D91" s="40">
        <v>992</v>
      </c>
      <c r="E91" s="50" t="s">
        <v>33</v>
      </c>
      <c r="F91" s="50" t="s">
        <v>21</v>
      </c>
      <c r="G91" s="67" t="s">
        <v>129</v>
      </c>
      <c r="H91" s="61"/>
      <c r="I91" s="62">
        <f aca="true" t="shared" si="11" ref="I91:K92">I92</f>
        <v>240.7</v>
      </c>
      <c r="J91" s="62">
        <f t="shared" si="11"/>
        <v>55</v>
      </c>
      <c r="K91" s="62">
        <f t="shared" si="11"/>
        <v>295.7</v>
      </c>
    </row>
    <row r="92" spans="2:11" ht="31.5">
      <c r="B92" s="57"/>
      <c r="C92" s="49" t="s">
        <v>88</v>
      </c>
      <c r="D92" s="40">
        <v>992</v>
      </c>
      <c r="E92" s="67" t="s">
        <v>33</v>
      </c>
      <c r="F92" s="67" t="s">
        <v>21</v>
      </c>
      <c r="G92" s="67" t="s">
        <v>130</v>
      </c>
      <c r="H92" s="67"/>
      <c r="I92" s="71">
        <f t="shared" si="11"/>
        <v>240.7</v>
      </c>
      <c r="J92" s="75">
        <f t="shared" si="11"/>
        <v>55</v>
      </c>
      <c r="K92" s="71">
        <f t="shared" si="11"/>
        <v>295.7</v>
      </c>
    </row>
    <row r="93" spans="2:14" ht="47.25">
      <c r="B93" s="57"/>
      <c r="C93" s="49" t="s">
        <v>149</v>
      </c>
      <c r="D93" s="40">
        <v>992</v>
      </c>
      <c r="E93" s="50" t="s">
        <v>33</v>
      </c>
      <c r="F93" s="50" t="s">
        <v>21</v>
      </c>
      <c r="G93" s="67" t="s">
        <v>130</v>
      </c>
      <c r="H93" s="67" t="s">
        <v>83</v>
      </c>
      <c r="I93" s="62">
        <v>240.7</v>
      </c>
      <c r="J93" s="52">
        <v>55</v>
      </c>
      <c r="K93" s="62">
        <f>I93+J93</f>
        <v>295.7</v>
      </c>
      <c r="N93" t="s">
        <v>195</v>
      </c>
    </row>
    <row r="94" spans="2:11" ht="15.75">
      <c r="B94" s="57"/>
      <c r="C94" s="49" t="s">
        <v>90</v>
      </c>
      <c r="D94" s="40">
        <v>992</v>
      </c>
      <c r="E94" s="50" t="s">
        <v>33</v>
      </c>
      <c r="F94" s="50" t="s">
        <v>21</v>
      </c>
      <c r="G94" s="67" t="s">
        <v>162</v>
      </c>
      <c r="H94" s="67"/>
      <c r="I94" s="62">
        <f aca="true" t="shared" si="12" ref="I94:K95">I95</f>
        <v>8.2</v>
      </c>
      <c r="J94" s="52">
        <f t="shared" si="12"/>
        <v>0</v>
      </c>
      <c r="K94" s="62">
        <f t="shared" si="12"/>
        <v>8.2</v>
      </c>
    </row>
    <row r="95" spans="2:11" ht="15.75">
      <c r="B95" s="57"/>
      <c r="C95" s="49" t="s">
        <v>91</v>
      </c>
      <c r="D95" s="40">
        <v>992</v>
      </c>
      <c r="E95" s="50" t="s">
        <v>33</v>
      </c>
      <c r="F95" s="50" t="s">
        <v>21</v>
      </c>
      <c r="G95" s="67" t="s">
        <v>161</v>
      </c>
      <c r="H95" s="67"/>
      <c r="I95" s="62">
        <f t="shared" si="12"/>
        <v>8.2</v>
      </c>
      <c r="J95" s="52">
        <f t="shared" si="12"/>
        <v>0</v>
      </c>
      <c r="K95" s="62">
        <f t="shared" si="12"/>
        <v>8.2</v>
      </c>
    </row>
    <row r="96" spans="2:11" ht="47.25">
      <c r="B96" s="57"/>
      <c r="C96" s="49" t="s">
        <v>149</v>
      </c>
      <c r="D96" s="40">
        <v>992</v>
      </c>
      <c r="E96" s="50" t="s">
        <v>33</v>
      </c>
      <c r="F96" s="50" t="s">
        <v>21</v>
      </c>
      <c r="G96" s="67" t="s">
        <v>161</v>
      </c>
      <c r="H96" s="67" t="s">
        <v>83</v>
      </c>
      <c r="I96" s="62">
        <v>8.2</v>
      </c>
      <c r="J96" s="52">
        <v>0</v>
      </c>
      <c r="K96" s="62">
        <f>J96+I96</f>
        <v>8.2</v>
      </c>
    </row>
    <row r="97" spans="2:11" ht="31.5">
      <c r="B97" s="57"/>
      <c r="C97" s="49" t="s">
        <v>74</v>
      </c>
      <c r="D97" s="40">
        <v>992</v>
      </c>
      <c r="E97" s="67" t="s">
        <v>33</v>
      </c>
      <c r="F97" s="67" t="s">
        <v>21</v>
      </c>
      <c r="G97" s="67" t="s">
        <v>160</v>
      </c>
      <c r="H97" s="67"/>
      <c r="I97" s="76">
        <f aca="true" t="shared" si="13" ref="I97:K101">I98</f>
        <v>108</v>
      </c>
      <c r="J97" s="76">
        <f t="shared" si="13"/>
        <v>-55</v>
      </c>
      <c r="K97" s="76">
        <f t="shared" si="13"/>
        <v>53</v>
      </c>
    </row>
    <row r="98" spans="2:11" ht="47.25">
      <c r="B98" s="57"/>
      <c r="C98" s="49" t="s">
        <v>89</v>
      </c>
      <c r="D98" s="40">
        <v>992</v>
      </c>
      <c r="E98" s="67" t="s">
        <v>33</v>
      </c>
      <c r="F98" s="67" t="s">
        <v>21</v>
      </c>
      <c r="G98" s="67" t="s">
        <v>159</v>
      </c>
      <c r="H98" s="67"/>
      <c r="I98" s="76">
        <f t="shared" si="13"/>
        <v>108</v>
      </c>
      <c r="J98" s="52">
        <f t="shared" si="13"/>
        <v>-55</v>
      </c>
      <c r="K98" s="76">
        <f t="shared" si="13"/>
        <v>53</v>
      </c>
    </row>
    <row r="99" spans="2:11" ht="47.25">
      <c r="B99" s="57"/>
      <c r="C99" s="49" t="s">
        <v>149</v>
      </c>
      <c r="D99" s="40">
        <v>992</v>
      </c>
      <c r="E99" s="67" t="s">
        <v>33</v>
      </c>
      <c r="F99" s="67" t="s">
        <v>21</v>
      </c>
      <c r="G99" s="67" t="s">
        <v>159</v>
      </c>
      <c r="H99" s="67" t="s">
        <v>83</v>
      </c>
      <c r="I99" s="76">
        <v>108</v>
      </c>
      <c r="J99" s="52">
        <v>-55</v>
      </c>
      <c r="K99" s="76">
        <f>J99+I99</f>
        <v>53</v>
      </c>
    </row>
    <row r="100" spans="2:13" ht="66.75" customHeight="1">
      <c r="B100" s="57"/>
      <c r="C100" s="66" t="s">
        <v>226</v>
      </c>
      <c r="D100" s="40">
        <v>992</v>
      </c>
      <c r="E100" s="67" t="s">
        <v>33</v>
      </c>
      <c r="F100" s="67" t="s">
        <v>21</v>
      </c>
      <c r="G100" s="67" t="s">
        <v>224</v>
      </c>
      <c r="H100" s="67"/>
      <c r="I100" s="76">
        <f t="shared" si="13"/>
        <v>24</v>
      </c>
      <c r="J100" s="76">
        <f t="shared" si="13"/>
        <v>0</v>
      </c>
      <c r="K100" s="76">
        <f t="shared" si="13"/>
        <v>24</v>
      </c>
      <c r="M100" t="s">
        <v>195</v>
      </c>
    </row>
    <row r="101" spans="2:11" ht="31.5">
      <c r="B101" s="57"/>
      <c r="C101" s="66" t="s">
        <v>71</v>
      </c>
      <c r="D101" s="40">
        <v>992</v>
      </c>
      <c r="E101" s="67" t="s">
        <v>33</v>
      </c>
      <c r="F101" s="67" t="s">
        <v>21</v>
      </c>
      <c r="G101" s="67" t="s">
        <v>225</v>
      </c>
      <c r="H101" s="67"/>
      <c r="I101" s="76">
        <f t="shared" si="13"/>
        <v>24</v>
      </c>
      <c r="J101" s="52">
        <f t="shared" si="13"/>
        <v>0</v>
      </c>
      <c r="K101" s="76">
        <f t="shared" si="13"/>
        <v>24</v>
      </c>
    </row>
    <row r="102" spans="2:11" ht="47.25">
      <c r="B102" s="57"/>
      <c r="C102" s="49" t="s">
        <v>149</v>
      </c>
      <c r="D102" s="40">
        <v>992</v>
      </c>
      <c r="E102" s="67" t="s">
        <v>33</v>
      </c>
      <c r="F102" s="67" t="s">
        <v>21</v>
      </c>
      <c r="G102" s="67" t="s">
        <v>225</v>
      </c>
      <c r="H102" s="67" t="s">
        <v>83</v>
      </c>
      <c r="I102" s="76">
        <v>24</v>
      </c>
      <c r="J102" s="52">
        <v>0</v>
      </c>
      <c r="K102" s="76">
        <v>24</v>
      </c>
    </row>
    <row r="103" spans="2:11" ht="31.5">
      <c r="B103" s="57"/>
      <c r="C103" s="77" t="s">
        <v>36</v>
      </c>
      <c r="D103" s="39">
        <v>992</v>
      </c>
      <c r="E103" s="78" t="s">
        <v>33</v>
      </c>
      <c r="F103" s="78" t="s">
        <v>33</v>
      </c>
      <c r="G103" s="78"/>
      <c r="H103" s="78"/>
      <c r="I103" s="79">
        <f aca="true" t="shared" si="14" ref="I103:K104">I104</f>
        <v>1228.3</v>
      </c>
      <c r="J103" s="75">
        <f t="shared" si="14"/>
        <v>0</v>
      </c>
      <c r="K103" s="79">
        <f t="shared" si="14"/>
        <v>1228.3</v>
      </c>
    </row>
    <row r="104" spans="2:11" ht="31.5">
      <c r="B104" s="57"/>
      <c r="C104" s="66" t="s">
        <v>94</v>
      </c>
      <c r="D104" s="40">
        <v>992</v>
      </c>
      <c r="E104" s="67" t="s">
        <v>33</v>
      </c>
      <c r="F104" s="67" t="s">
        <v>33</v>
      </c>
      <c r="G104" s="67" t="s">
        <v>131</v>
      </c>
      <c r="H104" s="67"/>
      <c r="I104" s="71">
        <f t="shared" si="14"/>
        <v>1228.3</v>
      </c>
      <c r="J104" s="52">
        <f t="shared" si="14"/>
        <v>0</v>
      </c>
      <c r="K104" s="71">
        <f t="shared" si="14"/>
        <v>1228.3</v>
      </c>
    </row>
    <row r="105" spans="2:11" ht="31.5">
      <c r="B105" s="57"/>
      <c r="C105" s="66" t="s">
        <v>78</v>
      </c>
      <c r="D105" s="40">
        <v>992</v>
      </c>
      <c r="E105" s="67" t="s">
        <v>33</v>
      </c>
      <c r="F105" s="67" t="s">
        <v>33</v>
      </c>
      <c r="G105" s="67" t="s">
        <v>132</v>
      </c>
      <c r="H105" s="67"/>
      <c r="I105" s="71">
        <f>SUM(I106:I108)</f>
        <v>1228.3</v>
      </c>
      <c r="J105" s="52">
        <f>J106+J107+J108</f>
        <v>0</v>
      </c>
      <c r="K105" s="71">
        <f>SUM(I105:J105)</f>
        <v>1228.3</v>
      </c>
    </row>
    <row r="106" spans="2:11" ht="94.5">
      <c r="B106" s="57"/>
      <c r="C106" s="66" t="s">
        <v>81</v>
      </c>
      <c r="D106" s="40">
        <v>992</v>
      </c>
      <c r="E106" s="67" t="s">
        <v>33</v>
      </c>
      <c r="F106" s="67" t="s">
        <v>33</v>
      </c>
      <c r="G106" s="67" t="s">
        <v>132</v>
      </c>
      <c r="H106" s="67" t="s">
        <v>82</v>
      </c>
      <c r="I106" s="71">
        <v>946.8</v>
      </c>
      <c r="J106" s="52">
        <v>0</v>
      </c>
      <c r="K106" s="71">
        <f>SUM(I106:J106)</f>
        <v>946.8</v>
      </c>
    </row>
    <row r="107" spans="2:11" ht="47.25">
      <c r="B107" s="57"/>
      <c r="C107" s="49" t="s">
        <v>149</v>
      </c>
      <c r="D107" s="40">
        <v>992</v>
      </c>
      <c r="E107" s="67" t="s">
        <v>33</v>
      </c>
      <c r="F107" s="67" t="s">
        <v>33</v>
      </c>
      <c r="G107" s="67" t="s">
        <v>132</v>
      </c>
      <c r="H107" s="67" t="s">
        <v>83</v>
      </c>
      <c r="I107" s="71">
        <v>267</v>
      </c>
      <c r="J107" s="52">
        <v>0</v>
      </c>
      <c r="K107" s="71">
        <f>SUM(I107:J107)</f>
        <v>267</v>
      </c>
    </row>
    <row r="108" spans="2:11" ht="15.75">
      <c r="B108" s="57"/>
      <c r="C108" s="49" t="s">
        <v>84</v>
      </c>
      <c r="D108" s="40">
        <v>992</v>
      </c>
      <c r="E108" s="67" t="s">
        <v>33</v>
      </c>
      <c r="F108" s="67" t="s">
        <v>33</v>
      </c>
      <c r="G108" s="67" t="s">
        <v>132</v>
      </c>
      <c r="H108" s="67" t="s">
        <v>157</v>
      </c>
      <c r="I108" s="71">
        <v>14.5</v>
      </c>
      <c r="J108" s="52">
        <v>0</v>
      </c>
      <c r="K108" s="71">
        <f>SUM(I108:J108)</f>
        <v>14.5</v>
      </c>
    </row>
    <row r="109" spans="2:11" ht="15.75">
      <c r="B109" s="80"/>
      <c r="C109" s="77" t="s">
        <v>37</v>
      </c>
      <c r="D109" s="39">
        <v>992</v>
      </c>
      <c r="E109" s="78" t="s">
        <v>38</v>
      </c>
      <c r="F109" s="78" t="s">
        <v>13</v>
      </c>
      <c r="G109" s="78"/>
      <c r="H109" s="78"/>
      <c r="I109" s="79">
        <f aca="true" t="shared" si="15" ref="I109:K112">I110</f>
        <v>3</v>
      </c>
      <c r="J109" s="81">
        <f t="shared" si="15"/>
        <v>0</v>
      </c>
      <c r="K109" s="79">
        <f t="shared" si="15"/>
        <v>3</v>
      </c>
    </row>
    <row r="110" spans="2:11" ht="15.75">
      <c r="B110" s="57"/>
      <c r="C110" s="66" t="s">
        <v>39</v>
      </c>
      <c r="D110" s="40">
        <v>992</v>
      </c>
      <c r="E110" s="67" t="s">
        <v>38</v>
      </c>
      <c r="F110" s="67" t="s">
        <v>38</v>
      </c>
      <c r="G110" s="67"/>
      <c r="H110" s="67"/>
      <c r="I110" s="71">
        <f t="shared" si="15"/>
        <v>3</v>
      </c>
      <c r="J110" s="82">
        <f t="shared" si="15"/>
        <v>0</v>
      </c>
      <c r="K110" s="71">
        <f t="shared" si="15"/>
        <v>3</v>
      </c>
    </row>
    <row r="111" spans="2:11" ht="78.75">
      <c r="B111" s="57"/>
      <c r="C111" s="66" t="s">
        <v>174</v>
      </c>
      <c r="D111" s="40">
        <v>992</v>
      </c>
      <c r="E111" s="67" t="s">
        <v>38</v>
      </c>
      <c r="F111" s="67" t="s">
        <v>38</v>
      </c>
      <c r="G111" s="67" t="s">
        <v>133</v>
      </c>
      <c r="H111" s="67"/>
      <c r="I111" s="71">
        <f t="shared" si="15"/>
        <v>3</v>
      </c>
      <c r="J111" s="71">
        <f t="shared" si="15"/>
        <v>0</v>
      </c>
      <c r="K111" s="71">
        <f t="shared" si="15"/>
        <v>3</v>
      </c>
    </row>
    <row r="112" spans="2:11" ht="31.5">
      <c r="B112" s="57"/>
      <c r="C112" s="66" t="s">
        <v>71</v>
      </c>
      <c r="D112" s="40">
        <v>992</v>
      </c>
      <c r="E112" s="67" t="s">
        <v>38</v>
      </c>
      <c r="F112" s="67" t="s">
        <v>38</v>
      </c>
      <c r="G112" s="67" t="s">
        <v>134</v>
      </c>
      <c r="H112" s="67"/>
      <c r="I112" s="71">
        <f t="shared" si="15"/>
        <v>3</v>
      </c>
      <c r="J112" s="82">
        <f t="shared" si="15"/>
        <v>0</v>
      </c>
      <c r="K112" s="71">
        <f t="shared" si="15"/>
        <v>3</v>
      </c>
    </row>
    <row r="113" spans="2:11" ht="47.25">
      <c r="B113" s="57"/>
      <c r="C113" s="49" t="s">
        <v>149</v>
      </c>
      <c r="D113" s="40">
        <v>992</v>
      </c>
      <c r="E113" s="67" t="s">
        <v>38</v>
      </c>
      <c r="F113" s="67" t="s">
        <v>38</v>
      </c>
      <c r="G113" s="67" t="s">
        <v>134</v>
      </c>
      <c r="H113" s="67" t="s">
        <v>83</v>
      </c>
      <c r="I113" s="71">
        <v>3</v>
      </c>
      <c r="J113" s="71">
        <v>0</v>
      </c>
      <c r="K113" s="71">
        <f>I113+J113</f>
        <v>3</v>
      </c>
    </row>
    <row r="114" spans="2:11" ht="15.75">
      <c r="B114" s="80"/>
      <c r="C114" s="34" t="s">
        <v>79</v>
      </c>
      <c r="D114" s="39">
        <v>992</v>
      </c>
      <c r="E114" s="78" t="s">
        <v>40</v>
      </c>
      <c r="F114" s="78" t="s">
        <v>13</v>
      </c>
      <c r="G114" s="78"/>
      <c r="H114" s="78"/>
      <c r="I114" s="79">
        <f aca="true" t="shared" si="16" ref="I114:K115">I115</f>
        <v>5457.7</v>
      </c>
      <c r="J114" s="79">
        <f t="shared" si="16"/>
        <v>0</v>
      </c>
      <c r="K114" s="79">
        <f t="shared" si="16"/>
        <v>5457.7</v>
      </c>
    </row>
    <row r="115" spans="2:11" ht="15.75">
      <c r="B115" s="80"/>
      <c r="C115" s="49" t="s">
        <v>80</v>
      </c>
      <c r="D115" s="39">
        <v>992</v>
      </c>
      <c r="E115" s="78" t="s">
        <v>40</v>
      </c>
      <c r="F115" s="78" t="s">
        <v>12</v>
      </c>
      <c r="G115" s="78"/>
      <c r="H115" s="78"/>
      <c r="I115" s="79">
        <f t="shared" si="16"/>
        <v>5457.7</v>
      </c>
      <c r="J115" s="79">
        <f t="shared" si="16"/>
        <v>0</v>
      </c>
      <c r="K115" s="79">
        <f t="shared" si="16"/>
        <v>5457.7</v>
      </c>
    </row>
    <row r="116" spans="2:11" ht="15.75">
      <c r="B116" s="57"/>
      <c r="C116" s="66" t="s">
        <v>75</v>
      </c>
      <c r="D116" s="40">
        <v>992</v>
      </c>
      <c r="E116" s="67" t="s">
        <v>40</v>
      </c>
      <c r="F116" s="67" t="s">
        <v>12</v>
      </c>
      <c r="G116" s="67" t="s">
        <v>135</v>
      </c>
      <c r="H116" s="67"/>
      <c r="I116" s="71">
        <v>5457.7</v>
      </c>
      <c r="J116" s="71">
        <f>J117+J126+J131</f>
        <v>0</v>
      </c>
      <c r="K116" s="71">
        <v>5457.7</v>
      </c>
    </row>
    <row r="117" spans="2:11" ht="15.75">
      <c r="B117" s="57"/>
      <c r="C117" s="66" t="s">
        <v>76</v>
      </c>
      <c r="D117" s="40">
        <v>992</v>
      </c>
      <c r="E117" s="67" t="s">
        <v>40</v>
      </c>
      <c r="F117" s="67" t="s">
        <v>12</v>
      </c>
      <c r="G117" s="67" t="s">
        <v>136</v>
      </c>
      <c r="H117" s="83"/>
      <c r="I117" s="71">
        <f>I118+I124</f>
        <v>693.1</v>
      </c>
      <c r="J117" s="52">
        <f>J118+J124</f>
        <v>0</v>
      </c>
      <c r="K117" s="71">
        <f>K118+K124</f>
        <v>693.1</v>
      </c>
    </row>
    <row r="118" spans="2:11" ht="31.5">
      <c r="B118" s="57"/>
      <c r="C118" s="66" t="s">
        <v>78</v>
      </c>
      <c r="D118" s="40">
        <v>992</v>
      </c>
      <c r="E118" s="67" t="s">
        <v>40</v>
      </c>
      <c r="F118" s="67" t="s">
        <v>12</v>
      </c>
      <c r="G118" s="67" t="s">
        <v>137</v>
      </c>
      <c r="H118" s="61"/>
      <c r="I118" s="62">
        <f>I119+I120+I122+I123+I121</f>
        <v>693.1</v>
      </c>
      <c r="J118" s="62">
        <f>J119+J120+J122+J123+J121</f>
        <v>0</v>
      </c>
      <c r="K118" s="62">
        <f>K119+K120+K122+K123+K121</f>
        <v>693.1</v>
      </c>
    </row>
    <row r="119" spans="2:14" ht="94.5">
      <c r="B119" s="57"/>
      <c r="C119" s="49" t="s">
        <v>81</v>
      </c>
      <c r="D119" s="40">
        <v>992</v>
      </c>
      <c r="E119" s="67" t="s">
        <v>40</v>
      </c>
      <c r="F119" s="67" t="s">
        <v>12</v>
      </c>
      <c r="G119" s="67" t="s">
        <v>137</v>
      </c>
      <c r="H119" s="61">
        <v>100</v>
      </c>
      <c r="I119" s="62">
        <v>70.8</v>
      </c>
      <c r="J119" s="52">
        <v>0</v>
      </c>
      <c r="K119" s="62">
        <f>I119+J119</f>
        <v>70.8</v>
      </c>
      <c r="M119" t="s">
        <v>195</v>
      </c>
      <c r="N119" t="s">
        <v>195</v>
      </c>
    </row>
    <row r="120" spans="2:11" ht="47.25">
      <c r="B120" s="57"/>
      <c r="C120" s="49" t="s">
        <v>149</v>
      </c>
      <c r="D120" s="40">
        <v>992</v>
      </c>
      <c r="E120" s="67" t="s">
        <v>40</v>
      </c>
      <c r="F120" s="67" t="s">
        <v>12</v>
      </c>
      <c r="G120" s="67" t="s">
        <v>137</v>
      </c>
      <c r="H120" s="61">
        <v>200</v>
      </c>
      <c r="I120" s="84">
        <v>6</v>
      </c>
      <c r="J120" s="85">
        <v>0</v>
      </c>
      <c r="K120" s="84">
        <f>SUM(I120:J120)</f>
        <v>6</v>
      </c>
    </row>
    <row r="121" spans="2:11" ht="31.5">
      <c r="B121" s="57"/>
      <c r="C121" s="49" t="s">
        <v>86</v>
      </c>
      <c r="D121" s="40">
        <v>992</v>
      </c>
      <c r="E121" s="67" t="s">
        <v>40</v>
      </c>
      <c r="F121" s="67" t="s">
        <v>12</v>
      </c>
      <c r="G121" s="67" t="s">
        <v>137</v>
      </c>
      <c r="H121" s="61">
        <v>300</v>
      </c>
      <c r="I121" s="62">
        <v>0</v>
      </c>
      <c r="J121" s="52">
        <v>0</v>
      </c>
      <c r="K121" s="84">
        <f>SUM(I121:J121)</f>
        <v>0</v>
      </c>
    </row>
    <row r="122" spans="2:11" ht="27.75" customHeight="1">
      <c r="B122" s="57"/>
      <c r="C122" s="49" t="s">
        <v>85</v>
      </c>
      <c r="D122" s="40">
        <v>992</v>
      </c>
      <c r="E122" s="67" t="s">
        <v>40</v>
      </c>
      <c r="F122" s="67" t="s">
        <v>12</v>
      </c>
      <c r="G122" s="67" t="s">
        <v>137</v>
      </c>
      <c r="H122" s="61">
        <v>500</v>
      </c>
      <c r="I122" s="62">
        <v>612.7</v>
      </c>
      <c r="J122" s="52">
        <v>0</v>
      </c>
      <c r="K122" s="62">
        <f>I122+J122</f>
        <v>612.7</v>
      </c>
    </row>
    <row r="123" spans="2:11" ht="15.75">
      <c r="B123" s="57"/>
      <c r="C123" s="49" t="s">
        <v>84</v>
      </c>
      <c r="D123" s="40">
        <v>992</v>
      </c>
      <c r="E123" s="67" t="s">
        <v>40</v>
      </c>
      <c r="F123" s="67" t="s">
        <v>12</v>
      </c>
      <c r="G123" s="67" t="s">
        <v>137</v>
      </c>
      <c r="H123" s="40">
        <v>800</v>
      </c>
      <c r="I123" s="62">
        <v>3.6</v>
      </c>
      <c r="J123" s="52">
        <v>0</v>
      </c>
      <c r="K123" s="62">
        <f>J123+I123</f>
        <v>3.6</v>
      </c>
    </row>
    <row r="124" spans="2:11" ht="31.5">
      <c r="B124" s="57"/>
      <c r="C124" s="66" t="s">
        <v>158</v>
      </c>
      <c r="D124" s="40">
        <v>992</v>
      </c>
      <c r="E124" s="67" t="s">
        <v>40</v>
      </c>
      <c r="F124" s="67" t="s">
        <v>12</v>
      </c>
      <c r="G124" s="67" t="s">
        <v>138</v>
      </c>
      <c r="H124" s="67"/>
      <c r="I124" s="71">
        <f>I125</f>
        <v>0</v>
      </c>
      <c r="J124" s="52">
        <f>J125</f>
        <v>0</v>
      </c>
      <c r="K124" s="71">
        <f>K125</f>
        <v>0</v>
      </c>
    </row>
    <row r="125" spans="2:11" ht="47.25">
      <c r="B125" s="57"/>
      <c r="C125" s="49" t="s">
        <v>149</v>
      </c>
      <c r="D125" s="40">
        <v>992</v>
      </c>
      <c r="E125" s="67" t="s">
        <v>40</v>
      </c>
      <c r="F125" s="67" t="s">
        <v>12</v>
      </c>
      <c r="G125" s="67" t="s">
        <v>138</v>
      </c>
      <c r="H125" s="61">
        <v>200</v>
      </c>
      <c r="I125" s="62">
        <v>0</v>
      </c>
      <c r="J125" s="52">
        <v>0</v>
      </c>
      <c r="K125" s="62">
        <f>I125+J125</f>
        <v>0</v>
      </c>
    </row>
    <row r="126" spans="2:11" ht="31.5">
      <c r="B126" s="57"/>
      <c r="C126" s="49" t="s">
        <v>77</v>
      </c>
      <c r="D126" s="40">
        <v>992</v>
      </c>
      <c r="E126" s="67" t="s">
        <v>40</v>
      </c>
      <c r="F126" s="67" t="s">
        <v>12</v>
      </c>
      <c r="G126" s="40" t="s">
        <v>139</v>
      </c>
      <c r="H126" s="61"/>
      <c r="I126" s="62">
        <f>I127</f>
        <v>1621.3</v>
      </c>
      <c r="J126" s="52">
        <f>J127</f>
        <v>511.1</v>
      </c>
      <c r="K126" s="62">
        <f>K127</f>
        <v>2132.3999999999996</v>
      </c>
    </row>
    <row r="127" spans="2:11" ht="31.5">
      <c r="B127" s="57"/>
      <c r="C127" s="66" t="s">
        <v>78</v>
      </c>
      <c r="D127" s="40">
        <v>992</v>
      </c>
      <c r="E127" s="67" t="s">
        <v>40</v>
      </c>
      <c r="F127" s="67" t="s">
        <v>12</v>
      </c>
      <c r="G127" s="67" t="s">
        <v>140</v>
      </c>
      <c r="H127" s="61"/>
      <c r="I127" s="62">
        <f>I128+I129+I130</f>
        <v>1621.3</v>
      </c>
      <c r="J127" s="52">
        <f>J128+J129+J130</f>
        <v>511.1</v>
      </c>
      <c r="K127" s="62">
        <f>K128+K129+K130</f>
        <v>2132.3999999999996</v>
      </c>
    </row>
    <row r="128" spans="2:11" ht="94.5">
      <c r="B128" s="57"/>
      <c r="C128" s="49" t="s">
        <v>81</v>
      </c>
      <c r="D128" s="40">
        <v>992</v>
      </c>
      <c r="E128" s="67" t="s">
        <v>40</v>
      </c>
      <c r="F128" s="67" t="s">
        <v>12</v>
      </c>
      <c r="G128" s="67" t="s">
        <v>140</v>
      </c>
      <c r="H128" s="61">
        <v>100</v>
      </c>
      <c r="I128" s="62">
        <v>983.9</v>
      </c>
      <c r="J128" s="52">
        <v>511.1</v>
      </c>
      <c r="K128" s="62">
        <f>I128+J128</f>
        <v>1495</v>
      </c>
    </row>
    <row r="129" spans="2:11" ht="47.25">
      <c r="B129" s="57"/>
      <c r="C129" s="49" t="s">
        <v>149</v>
      </c>
      <c r="D129" s="40">
        <v>992</v>
      </c>
      <c r="E129" s="67" t="s">
        <v>40</v>
      </c>
      <c r="F129" s="67" t="s">
        <v>12</v>
      </c>
      <c r="G129" s="67" t="s">
        <v>140</v>
      </c>
      <c r="H129" s="61">
        <v>200</v>
      </c>
      <c r="I129" s="84">
        <v>617.7</v>
      </c>
      <c r="J129" s="85">
        <v>0</v>
      </c>
      <c r="K129" s="84">
        <f>SUM(I129:J129)</f>
        <v>617.7</v>
      </c>
    </row>
    <row r="130" spans="2:11" ht="21" customHeight="1">
      <c r="B130" s="57"/>
      <c r="C130" s="49" t="s">
        <v>84</v>
      </c>
      <c r="D130" s="40">
        <v>992</v>
      </c>
      <c r="E130" s="67" t="s">
        <v>40</v>
      </c>
      <c r="F130" s="67" t="s">
        <v>12</v>
      </c>
      <c r="G130" s="67" t="s">
        <v>140</v>
      </c>
      <c r="H130" s="40">
        <v>800</v>
      </c>
      <c r="I130" s="62">
        <v>19.7</v>
      </c>
      <c r="J130" s="52">
        <v>0</v>
      </c>
      <c r="K130" s="62">
        <f>J130+I130</f>
        <v>19.7</v>
      </c>
    </row>
    <row r="131" spans="2:11" ht="63">
      <c r="B131" s="57"/>
      <c r="C131" s="66" t="s">
        <v>171</v>
      </c>
      <c r="D131" s="40">
        <v>992</v>
      </c>
      <c r="E131" s="67" t="s">
        <v>40</v>
      </c>
      <c r="F131" s="67" t="s">
        <v>12</v>
      </c>
      <c r="G131" s="67" t="s">
        <v>141</v>
      </c>
      <c r="H131" s="40"/>
      <c r="I131" s="62">
        <v>3143.3</v>
      </c>
      <c r="J131" s="52">
        <f>J139+J137+J134</f>
        <v>-511.09999999999997</v>
      </c>
      <c r="K131" s="62">
        <f>I131+J131</f>
        <v>2632.2000000000003</v>
      </c>
    </row>
    <row r="132" spans="2:15" ht="84" customHeight="1">
      <c r="B132" s="57"/>
      <c r="C132" s="49" t="s">
        <v>154</v>
      </c>
      <c r="D132" s="40">
        <v>992</v>
      </c>
      <c r="E132" s="67" t="s">
        <v>40</v>
      </c>
      <c r="F132" s="67" t="s">
        <v>12</v>
      </c>
      <c r="G132" s="67" t="s">
        <v>223</v>
      </c>
      <c r="H132" s="61"/>
      <c r="I132" s="62">
        <f>I133</f>
        <v>117.4</v>
      </c>
      <c r="J132" s="52">
        <f>J133</f>
        <v>0</v>
      </c>
      <c r="K132" s="62">
        <f>K133</f>
        <v>117.4</v>
      </c>
      <c r="O132" t="s">
        <v>195</v>
      </c>
    </row>
    <row r="133" spans="2:11" ht="99" customHeight="1">
      <c r="B133" s="57"/>
      <c r="C133" s="49" t="s">
        <v>81</v>
      </c>
      <c r="D133" s="40">
        <v>992</v>
      </c>
      <c r="E133" s="67" t="s">
        <v>40</v>
      </c>
      <c r="F133" s="67" t="s">
        <v>12</v>
      </c>
      <c r="G133" s="67" t="s">
        <v>223</v>
      </c>
      <c r="H133" s="61">
        <v>100</v>
      </c>
      <c r="I133" s="62">
        <v>117.4</v>
      </c>
      <c r="J133" s="52">
        <v>0</v>
      </c>
      <c r="K133" s="62">
        <v>117.4</v>
      </c>
    </row>
    <row r="134" spans="2:11" ht="78.75">
      <c r="B134" s="57"/>
      <c r="C134" s="49" t="s">
        <v>154</v>
      </c>
      <c r="D134" s="40">
        <v>992</v>
      </c>
      <c r="E134" s="67" t="s">
        <v>40</v>
      </c>
      <c r="F134" s="67" t="s">
        <v>12</v>
      </c>
      <c r="G134" s="67" t="s">
        <v>216</v>
      </c>
      <c r="H134" s="61"/>
      <c r="I134" s="62">
        <v>2510.9</v>
      </c>
      <c r="J134" s="52">
        <f>J135</f>
        <v>0</v>
      </c>
      <c r="K134" s="62">
        <v>2510.9</v>
      </c>
    </row>
    <row r="135" spans="2:13" ht="94.5">
      <c r="B135" s="57"/>
      <c r="C135" s="49" t="s">
        <v>81</v>
      </c>
      <c r="D135" s="40">
        <v>992</v>
      </c>
      <c r="E135" s="67" t="s">
        <v>40</v>
      </c>
      <c r="F135" s="67" t="s">
        <v>12</v>
      </c>
      <c r="G135" s="67" t="s">
        <v>216</v>
      </c>
      <c r="H135" s="61">
        <v>100</v>
      </c>
      <c r="I135" s="62">
        <v>2340.6</v>
      </c>
      <c r="J135" s="52">
        <v>0</v>
      </c>
      <c r="K135" s="62">
        <f>I135+J135</f>
        <v>2340.6</v>
      </c>
      <c r="M135" t="s">
        <v>195</v>
      </c>
    </row>
    <row r="136" spans="2:11" ht="28.5" customHeight="1">
      <c r="B136" s="57"/>
      <c r="C136" s="95" t="s">
        <v>85</v>
      </c>
      <c r="D136" s="40">
        <v>992</v>
      </c>
      <c r="E136" s="67" t="s">
        <v>40</v>
      </c>
      <c r="F136" s="67" t="s">
        <v>12</v>
      </c>
      <c r="G136" s="67" t="s">
        <v>216</v>
      </c>
      <c r="H136" s="61">
        <v>500</v>
      </c>
      <c r="I136" s="62">
        <v>170.4</v>
      </c>
      <c r="J136" s="52">
        <v>0</v>
      </c>
      <c r="K136" s="62">
        <f>I136+J136</f>
        <v>170.4</v>
      </c>
    </row>
    <row r="137" spans="2:11" ht="67.5" customHeight="1">
      <c r="B137" s="57"/>
      <c r="C137" s="49" t="s">
        <v>205</v>
      </c>
      <c r="D137" s="40">
        <v>992</v>
      </c>
      <c r="E137" s="67" t="s">
        <v>40</v>
      </c>
      <c r="F137" s="67" t="s">
        <v>12</v>
      </c>
      <c r="G137" s="67" t="s">
        <v>206</v>
      </c>
      <c r="H137" s="61"/>
      <c r="I137" s="62">
        <f>I138</f>
        <v>469.2</v>
      </c>
      <c r="J137" s="52">
        <f>J138</f>
        <v>-469.2</v>
      </c>
      <c r="K137" s="62">
        <f>K138</f>
        <v>0</v>
      </c>
    </row>
    <row r="138" spans="2:14" ht="94.5">
      <c r="B138" s="57"/>
      <c r="C138" s="49" t="s">
        <v>81</v>
      </c>
      <c r="D138" s="40">
        <v>992</v>
      </c>
      <c r="E138" s="67" t="s">
        <v>40</v>
      </c>
      <c r="F138" s="67" t="s">
        <v>12</v>
      </c>
      <c r="G138" s="67" t="s">
        <v>206</v>
      </c>
      <c r="H138" s="61">
        <v>100</v>
      </c>
      <c r="I138" s="62">
        <v>469.2</v>
      </c>
      <c r="J138" s="52">
        <v>-469.2</v>
      </c>
      <c r="K138" s="62">
        <f>SUM(I138:J138)</f>
        <v>0</v>
      </c>
      <c r="N138" t="s">
        <v>195</v>
      </c>
    </row>
    <row r="139" spans="2:14" ht="78.75">
      <c r="B139" s="57"/>
      <c r="C139" s="49" t="s">
        <v>207</v>
      </c>
      <c r="D139" s="40">
        <v>992</v>
      </c>
      <c r="E139" s="67" t="s">
        <v>40</v>
      </c>
      <c r="F139" s="67" t="s">
        <v>12</v>
      </c>
      <c r="G139" s="67" t="s">
        <v>208</v>
      </c>
      <c r="H139" s="61"/>
      <c r="I139" s="62">
        <f>I140</f>
        <v>45.9</v>
      </c>
      <c r="J139" s="52">
        <f>J140</f>
        <v>-41.9</v>
      </c>
      <c r="K139" s="62">
        <f>K140</f>
        <v>3.9</v>
      </c>
      <c r="N139" t="s">
        <v>195</v>
      </c>
    </row>
    <row r="140" spans="2:11" ht="94.5">
      <c r="B140" s="57"/>
      <c r="C140" s="49" t="s">
        <v>81</v>
      </c>
      <c r="D140" s="40">
        <v>992</v>
      </c>
      <c r="E140" s="67" t="s">
        <v>40</v>
      </c>
      <c r="F140" s="67" t="s">
        <v>12</v>
      </c>
      <c r="G140" s="67" t="s">
        <v>208</v>
      </c>
      <c r="H140" s="61">
        <v>100</v>
      </c>
      <c r="I140" s="62">
        <v>45.9</v>
      </c>
      <c r="J140" s="52">
        <v>-41.9</v>
      </c>
      <c r="K140" s="62">
        <v>3.9</v>
      </c>
    </row>
    <row r="141" spans="2:11" ht="15.75">
      <c r="B141" s="57"/>
      <c r="C141" s="77" t="s">
        <v>47</v>
      </c>
      <c r="D141" s="40">
        <v>992</v>
      </c>
      <c r="E141" s="78" t="s">
        <v>27</v>
      </c>
      <c r="F141" s="78"/>
      <c r="G141" s="86"/>
      <c r="H141" s="86"/>
      <c r="I141" s="69">
        <f aca="true" t="shared" si="17" ref="I141:K142">I142</f>
        <v>444.4</v>
      </c>
      <c r="J141" s="75">
        <f t="shared" si="17"/>
        <v>0</v>
      </c>
      <c r="K141" s="69">
        <f t="shared" si="17"/>
        <v>444.4</v>
      </c>
    </row>
    <row r="142" spans="2:11" ht="15.75">
      <c r="B142" s="57"/>
      <c r="C142" s="66" t="s">
        <v>48</v>
      </c>
      <c r="D142" s="40">
        <v>992</v>
      </c>
      <c r="E142" s="67" t="s">
        <v>27</v>
      </c>
      <c r="F142" s="67" t="s">
        <v>21</v>
      </c>
      <c r="G142" s="87"/>
      <c r="H142" s="87"/>
      <c r="I142" s="62">
        <f t="shared" si="17"/>
        <v>444.4</v>
      </c>
      <c r="J142" s="52">
        <f t="shared" si="17"/>
        <v>0</v>
      </c>
      <c r="K142" s="62">
        <f t="shared" si="17"/>
        <v>444.4</v>
      </c>
    </row>
    <row r="143" spans="2:11" ht="78.75">
      <c r="B143" s="57"/>
      <c r="C143" s="66" t="s">
        <v>172</v>
      </c>
      <c r="D143" s="40">
        <v>992</v>
      </c>
      <c r="E143" s="67" t="s">
        <v>27</v>
      </c>
      <c r="F143" s="67" t="s">
        <v>21</v>
      </c>
      <c r="G143" s="87" t="s">
        <v>142</v>
      </c>
      <c r="H143" s="87"/>
      <c r="I143" s="62">
        <f>I145</f>
        <v>444.4</v>
      </c>
      <c r="J143" s="52">
        <f>J144</f>
        <v>0</v>
      </c>
      <c r="K143" s="62">
        <f>K145</f>
        <v>444.4</v>
      </c>
    </row>
    <row r="144" spans="2:11" ht="31.5">
      <c r="B144" s="57"/>
      <c r="C144" s="66" t="s">
        <v>71</v>
      </c>
      <c r="D144" s="40">
        <v>992</v>
      </c>
      <c r="E144" s="67" t="s">
        <v>27</v>
      </c>
      <c r="F144" s="67" t="s">
        <v>21</v>
      </c>
      <c r="G144" s="87" t="s">
        <v>143</v>
      </c>
      <c r="H144" s="87"/>
      <c r="I144" s="62">
        <f>I145</f>
        <v>444.4</v>
      </c>
      <c r="J144" s="52">
        <f>J145</f>
        <v>0</v>
      </c>
      <c r="K144" s="62">
        <f>K145</f>
        <v>444.4</v>
      </c>
    </row>
    <row r="145" spans="2:11" ht="31.5">
      <c r="B145" s="57"/>
      <c r="C145" s="66" t="s">
        <v>86</v>
      </c>
      <c r="D145" s="40">
        <v>992</v>
      </c>
      <c r="E145" s="67" t="s">
        <v>27</v>
      </c>
      <c r="F145" s="67" t="s">
        <v>21</v>
      </c>
      <c r="G145" s="87" t="s">
        <v>143</v>
      </c>
      <c r="H145" s="87" t="s">
        <v>87</v>
      </c>
      <c r="I145" s="62">
        <v>444.4</v>
      </c>
      <c r="J145" s="52">
        <v>0</v>
      </c>
      <c r="K145" s="62">
        <f>J145+I145</f>
        <v>444.4</v>
      </c>
    </row>
    <row r="146" spans="2:11" ht="15.75">
      <c r="B146" s="38"/>
      <c r="C146" s="34" t="s">
        <v>42</v>
      </c>
      <c r="D146" s="39">
        <v>992</v>
      </c>
      <c r="E146" s="78" t="s">
        <v>43</v>
      </c>
      <c r="F146" s="78" t="s">
        <v>13</v>
      </c>
      <c r="G146" s="39"/>
      <c r="H146" s="61"/>
      <c r="I146" s="69">
        <f aca="true" t="shared" si="18" ref="I146:K148">I147</f>
        <v>590.5</v>
      </c>
      <c r="J146" s="75">
        <f t="shared" si="18"/>
        <v>0</v>
      </c>
      <c r="K146" s="69">
        <f t="shared" si="18"/>
        <v>590.5</v>
      </c>
    </row>
    <row r="147" spans="2:11" ht="15.75">
      <c r="B147" s="38"/>
      <c r="C147" s="49" t="s">
        <v>144</v>
      </c>
      <c r="D147" s="39">
        <v>992</v>
      </c>
      <c r="E147" s="78" t="s">
        <v>43</v>
      </c>
      <c r="F147" s="78" t="s">
        <v>12</v>
      </c>
      <c r="G147" s="39"/>
      <c r="H147" s="61"/>
      <c r="I147" s="69">
        <f t="shared" si="18"/>
        <v>590.5</v>
      </c>
      <c r="J147" s="52">
        <f t="shared" si="18"/>
        <v>0</v>
      </c>
      <c r="K147" s="69">
        <f t="shared" si="18"/>
        <v>590.5</v>
      </c>
    </row>
    <row r="148" spans="2:11" ht="31.5">
      <c r="B148" s="48"/>
      <c r="C148" s="49" t="s">
        <v>145</v>
      </c>
      <c r="D148" s="40">
        <v>992</v>
      </c>
      <c r="E148" s="67" t="s">
        <v>43</v>
      </c>
      <c r="F148" s="67" t="s">
        <v>12</v>
      </c>
      <c r="G148" s="40" t="s">
        <v>148</v>
      </c>
      <c r="H148" s="61"/>
      <c r="I148" s="62">
        <f t="shared" si="18"/>
        <v>590.5</v>
      </c>
      <c r="J148" s="52">
        <f t="shared" si="18"/>
        <v>0</v>
      </c>
      <c r="K148" s="62">
        <f t="shared" si="18"/>
        <v>590.5</v>
      </c>
    </row>
    <row r="149" spans="2:11" ht="31.5">
      <c r="B149" s="57"/>
      <c r="C149" s="49" t="s">
        <v>41</v>
      </c>
      <c r="D149" s="40">
        <v>992</v>
      </c>
      <c r="E149" s="40">
        <v>11</v>
      </c>
      <c r="F149" s="67" t="s">
        <v>12</v>
      </c>
      <c r="G149" s="40" t="s">
        <v>146</v>
      </c>
      <c r="H149" s="40"/>
      <c r="I149" s="51">
        <f>SUM(I150:I152)</f>
        <v>590.5</v>
      </c>
      <c r="J149" s="52">
        <f>J150+J151+J152</f>
        <v>0</v>
      </c>
      <c r="K149" s="51">
        <f>SUM(I149:J149)</f>
        <v>590.5</v>
      </c>
    </row>
    <row r="150" spans="2:11" ht="94.5">
      <c r="B150" s="57"/>
      <c r="C150" s="49" t="s">
        <v>81</v>
      </c>
      <c r="D150" s="40">
        <v>992</v>
      </c>
      <c r="E150" s="40">
        <v>11</v>
      </c>
      <c r="F150" s="67" t="s">
        <v>12</v>
      </c>
      <c r="G150" s="40" t="s">
        <v>147</v>
      </c>
      <c r="H150" s="40">
        <v>100</v>
      </c>
      <c r="I150" s="51">
        <v>461</v>
      </c>
      <c r="J150" s="52">
        <v>0</v>
      </c>
      <c r="K150" s="51">
        <f>SUM(I150:J150)</f>
        <v>461</v>
      </c>
    </row>
    <row r="151" spans="2:11" ht="47.25">
      <c r="B151" s="57"/>
      <c r="C151" s="49" t="s">
        <v>149</v>
      </c>
      <c r="D151" s="40">
        <v>992</v>
      </c>
      <c r="E151" s="40">
        <v>11</v>
      </c>
      <c r="F151" s="67" t="s">
        <v>12</v>
      </c>
      <c r="G151" s="40" t="s">
        <v>147</v>
      </c>
      <c r="H151" s="61">
        <v>200</v>
      </c>
      <c r="I151" s="84">
        <v>118.5</v>
      </c>
      <c r="J151" s="85">
        <v>0</v>
      </c>
      <c r="K151" s="84">
        <f>SUM(I151:J151)</f>
        <v>118.5</v>
      </c>
    </row>
    <row r="152" spans="2:11" ht="15.75">
      <c r="B152" s="57"/>
      <c r="C152" s="49" t="s">
        <v>84</v>
      </c>
      <c r="D152" s="40">
        <v>992</v>
      </c>
      <c r="E152" s="40">
        <v>11</v>
      </c>
      <c r="F152" s="67" t="s">
        <v>12</v>
      </c>
      <c r="G152" s="40" t="s">
        <v>147</v>
      </c>
      <c r="H152" s="40">
        <v>800</v>
      </c>
      <c r="I152" s="62">
        <v>11</v>
      </c>
      <c r="J152" s="52">
        <v>0</v>
      </c>
      <c r="K152" s="62">
        <f>SUM(I152:J152)</f>
        <v>11</v>
      </c>
    </row>
    <row r="153" spans="2:11" ht="15.75">
      <c r="B153" s="10"/>
      <c r="C153" s="19"/>
      <c r="D153" s="9"/>
      <c r="E153" s="9"/>
      <c r="F153" s="12"/>
      <c r="G153" s="9"/>
      <c r="H153" s="9"/>
      <c r="I153" s="11"/>
      <c r="J153" s="88"/>
      <c r="K153" s="11"/>
    </row>
    <row r="154" spans="2:11" ht="21" customHeight="1">
      <c r="B154" s="89" t="s">
        <v>209</v>
      </c>
      <c r="C154" s="89"/>
      <c r="D154" s="89"/>
      <c r="E154" s="89"/>
      <c r="F154" s="89"/>
      <c r="G154" s="89"/>
      <c r="H154" s="89"/>
      <c r="I154" s="118" t="s">
        <v>210</v>
      </c>
      <c r="J154" s="118"/>
      <c r="K154" s="90"/>
    </row>
  </sheetData>
  <sheetProtection/>
  <mergeCells count="4">
    <mergeCell ref="I154:J154"/>
    <mergeCell ref="D2:K2"/>
    <mergeCell ref="B3:K3"/>
    <mergeCell ref="H4:K4"/>
  </mergeCells>
  <printOptions/>
  <pageMargins left="0.7" right="0.7" top="0.75" bottom="0.75" header="0.3" footer="0.3"/>
  <pageSetup fitToHeight="5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Admin</cp:lastModifiedBy>
  <cp:lastPrinted>2018-05-29T11:27:14Z</cp:lastPrinted>
  <dcterms:created xsi:type="dcterms:W3CDTF">2012-11-10T14:38:05Z</dcterms:created>
  <dcterms:modified xsi:type="dcterms:W3CDTF">2018-05-29T11:27:17Z</dcterms:modified>
  <cp:category/>
  <cp:version/>
  <cp:contentType/>
  <cp:contentStatus/>
</cp:coreProperties>
</file>