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270" windowWidth="11970" windowHeight="3315" activeTab="2"/>
  </bookViews>
  <sheets>
    <sheet name="прилож 3" sheetId="1" r:id="rId1"/>
    <sheet name="прилож 4" sheetId="2" r:id="rId2"/>
    <sheet name="прилож 5" sheetId="3" r:id="rId3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Titles" localSheetId="0">'прилож 3'!$6:$6</definedName>
    <definedName name="_xlnm.Print_Area" localSheetId="0">'прилож 3'!$A$1:$G$35</definedName>
    <definedName name="_xlnm.Print_Area" localSheetId="1">'прилож 4'!$A$1:$I$141</definedName>
    <definedName name="_xlnm.Print_Area" localSheetId="2">'прилож 5'!$A$1:$J$147</definedName>
  </definedNames>
  <calcPr fullCalcOnLoad="1"/>
</workbook>
</file>

<file path=xl/sharedStrings.xml><?xml version="1.0" encoding="utf-8"?>
<sst xmlns="http://schemas.openxmlformats.org/spreadsheetml/2006/main" count="1233" uniqueCount="207">
  <si>
    <t>Наименование</t>
  </si>
  <si>
    <t>ПР</t>
  </si>
  <si>
    <t>Рз</t>
  </si>
  <si>
    <t>01</t>
  </si>
  <si>
    <t>05</t>
  </si>
  <si>
    <t>03</t>
  </si>
  <si>
    <t>12</t>
  </si>
  <si>
    <t>02</t>
  </si>
  <si>
    <t>04</t>
  </si>
  <si>
    <t>Общегосударственные вопросы</t>
  </si>
  <si>
    <t>01 </t>
  </si>
  <si>
    <t>Национальная безопасность и правоохранительная деятельность</t>
  </si>
  <si>
    <t>09</t>
  </si>
  <si>
    <t>08</t>
  </si>
  <si>
    <t>Другие вопросы в области национальной экономики</t>
  </si>
  <si>
    <t>Жилищно-коммунальное хозяйство</t>
  </si>
  <si>
    <t xml:space="preserve">Культура 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</si>
  <si>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</si>
  <si>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</si>
  <si>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</si>
  <si>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</si>
  <si>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</si>
  <si>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</si>
  <si>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</t>
  </si>
  <si>
    <t>4</t>
  </si>
  <si>
    <t>Всего</t>
  </si>
  <si>
    <t>Социальная политика</t>
  </si>
  <si>
    <t>10</t>
  </si>
  <si>
    <t>Социальное обеспечение населения</t>
  </si>
  <si>
    <t>2</t>
  </si>
  <si>
    <t>11</t>
  </si>
  <si>
    <t xml:space="preserve">Физическая культура </t>
  </si>
  <si>
    <t>Мероприятия по землеустройству и землепользованию</t>
  </si>
  <si>
    <t>Физическая культура  и спорт</t>
  </si>
  <si>
    <t>Культура, кинематография</t>
  </si>
  <si>
    <t>Прочие мероприятия по благоустройству городских округов и поселений</t>
  </si>
  <si>
    <t>Национальная экономика</t>
  </si>
  <si>
    <t>Ведомство</t>
  </si>
  <si>
    <t>Усть-Лабинского района</t>
  </si>
  <si>
    <t>Обеспечение деятельности финансовых, налоговых и таможенных органов финансового (финансово-бюджетного) надзора</t>
  </si>
  <si>
    <t>06</t>
  </si>
  <si>
    <t>13</t>
  </si>
  <si>
    <t>Дорожный фонд</t>
  </si>
  <si>
    <t>тыс.рублей</t>
  </si>
  <si>
    <t xml:space="preserve"> ЦСР</t>
  </si>
  <si>
    <t>ВР</t>
  </si>
  <si>
    <t>6</t>
  </si>
  <si>
    <t>Обеспечение деятельности высшего органа исполнительной власти муниципального образования</t>
  </si>
  <si>
    <t>Высшее должносьное лицо муниципального образования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</si>
  <si>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</si>
  <si>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</si>
  <si>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</si>
  <si>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</si>
  <si>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</si>
  <si>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Расходы на обеспечение функций органов местного самоуправления по передаваемым полномочиям поселений</t>
  </si>
  <si>
    <t>Другие общегосударственные вопросы</t>
  </si>
  <si>
    <t>Реализация мероприятий ведомственной целевой программы</t>
  </si>
  <si>
    <t>Переданные межбюджетные трансферты в бюджеты поселений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</si>
  <si>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      
</t>
  </si>
  <si>
    <t>Мероприятия по гражданской обороне, предупреждению и ликвидации чрезвычайных ситуаций, стихийных бедствий</t>
  </si>
  <si>
    <t>Дорожное хозяйство (дорожные фонды)</t>
  </si>
  <si>
    <t>Реализация мероприятий в области дорожного хозяйства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</si>
  <si>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</si>
  <si>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</si>
  <si>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</si>
  <si>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</si>
  <si>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населения услугами учреждений физической культуры и спорта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</si>
  <si>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</si>
  <si>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</si>
  <si>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</si>
  <si>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</si>
  <si>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</si>
  <si>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 xml:space="preserve"> </t>
  </si>
  <si>
    <t>Раздел</t>
  </si>
  <si>
    <t>Подраздел</t>
  </si>
  <si>
    <t xml:space="preserve">Процент исполнения </t>
  </si>
  <si>
    <t>5</t>
  </si>
  <si>
    <t xml:space="preserve">% исполнения </t>
  </si>
  <si>
    <t>Глава Александровского сельского поселения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</si>
  <si>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</si>
  <si>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</si>
  <si>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</si>
  <si>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07</t>
  </si>
  <si>
    <t xml:space="preserve">Исполнение расходов бюджета Александровского сельского поселения </t>
  </si>
  <si>
    <t>Управление муниципальным имуществом муниципального образования Александровского сельского поселения</t>
  </si>
  <si>
    <t>Мероприятия в рамках управления имуществом Александровского сельского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</si>
  <si>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</si>
  <si>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Реализация мероприятий по землеустройству и землепользованию</t>
  </si>
  <si>
    <t>Реализация мероприятий по уличному освещению</t>
  </si>
  <si>
    <t>Озеленение</t>
  </si>
  <si>
    <t>Реализация мероприятий по озеленению</t>
  </si>
  <si>
    <t>Реализация прочих мероприятий по благоустройству городских округов и поселений</t>
  </si>
  <si>
    <t>Благоустройство. Другие вопросы в области ЖКХ.</t>
  </si>
  <si>
    <t>Другие вопросы в области ЖХК</t>
  </si>
  <si>
    <t>Расходы на обеспечение деятельности (оказание услуг) муниципальных учрежедений</t>
  </si>
  <si>
    <t>Реализация целевых программ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</si>
  <si>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</si>
  <si>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Обеспечение деятельности (оказание услуг) подведомственных учреждений</t>
  </si>
  <si>
    <t>Обеспечение пожарной безопасности</t>
  </si>
  <si>
    <t>50 1 0000190</t>
  </si>
  <si>
    <t>50 0 0000000</t>
  </si>
  <si>
    <t>50 1 0000000</t>
  </si>
  <si>
    <t>51 1 0000190</t>
  </si>
  <si>
    <t>51 0 0000000</t>
  </si>
  <si>
    <t>51 1 0000000</t>
  </si>
  <si>
    <t>51 2 0000000</t>
  </si>
  <si>
    <t>51 2 0060190</t>
  </si>
  <si>
    <t>52 0 0000000</t>
  </si>
  <si>
    <t>52 1 0000000</t>
  </si>
  <si>
    <t>52 1 0010390</t>
  </si>
  <si>
    <t>54 0 0000000</t>
  </si>
  <si>
    <t>54 0 0010070</t>
  </si>
  <si>
    <t>71 0 0000000</t>
  </si>
  <si>
    <t>71 0 0010070</t>
  </si>
  <si>
    <t>Обеспечение проведения выборов и референдумов Александровского сельского поселения Усть-Лабинского района</t>
  </si>
  <si>
    <t>51 30000000</t>
  </si>
  <si>
    <t>Мероприятия по обеспечению выборов и референдумов</t>
  </si>
  <si>
    <t>51 30000200</t>
  </si>
  <si>
    <t>51 6 0051180</t>
  </si>
  <si>
    <t>51 6 0000000</t>
  </si>
  <si>
    <t>56 0 0000000</t>
  </si>
  <si>
    <t>56 1 0000000</t>
  </si>
  <si>
    <t>Мероприятия по предупреждению и ликвидации последствий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</si>
  <si>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последствий, выполняемых в рамках специальных решений по передаваемым полномочиям поселений</t>
  </si>
  <si>
    <t>56 1 0011540</t>
  </si>
  <si>
    <t>59 0 0000000</t>
  </si>
  <si>
    <t>59 0 0011080</t>
  </si>
  <si>
    <t>61 1 0011020</t>
  </si>
  <si>
    <t>61 1 0000000</t>
  </si>
  <si>
    <t>64 0 0000000</t>
  </si>
  <si>
    <t>64 0 0011030</t>
  </si>
  <si>
    <t>64 1 0000000</t>
  </si>
  <si>
    <t>64 1 0011040</t>
  </si>
  <si>
    <t>64 2 0011060</t>
  </si>
  <si>
    <t>64 2 0000000</t>
  </si>
  <si>
    <t>Субсидии на дополнительную помощь местным бюджетам для решения социально-значимых вопросов</t>
  </si>
  <si>
    <t>66 0 0000000</t>
  </si>
  <si>
    <t>66 1 0000590</t>
  </si>
  <si>
    <t>67 0 0000000</t>
  </si>
  <si>
    <t>67 0 0010070</t>
  </si>
  <si>
    <t>68 0 0000000</t>
  </si>
  <si>
    <t>68 1 0000000</t>
  </si>
  <si>
    <t>68 1 0000590</t>
  </si>
  <si>
    <t>68 2 0000000</t>
  </si>
  <si>
    <t>68 2 0000590</t>
  </si>
  <si>
    <t>68 3 0000000</t>
  </si>
  <si>
    <t>68 3 0060120</t>
  </si>
  <si>
    <t>69 0 0000000</t>
  </si>
  <si>
    <t>69 0 0010070</t>
  </si>
  <si>
    <t>68 2 0060050</t>
  </si>
  <si>
    <t>57 0 0010070</t>
  </si>
  <si>
    <t>57 0 0000000</t>
  </si>
  <si>
    <t>70 0 0000000</t>
  </si>
  <si>
    <t>70 0 0000590</t>
  </si>
  <si>
    <t>Высшее должностное лицо муниципального образования</t>
  </si>
  <si>
    <t>74 0 0000000</t>
  </si>
  <si>
    <t>74 0 0010070</t>
  </si>
  <si>
    <t>53 0 0010070</t>
  </si>
  <si>
    <t>53 0 0000000</t>
  </si>
  <si>
    <t>66 0 0000590</t>
  </si>
  <si>
    <t>65 0 0000000</t>
  </si>
  <si>
    <t>65 0 0010070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</si>
  <si>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2017г"</t>
  </si>
  <si>
    <t>68 3 10S0120</t>
  </si>
  <si>
    <t xml:space="preserve">Ведомственная целевая программа «Проведение статистического наблюдения за бюджетами домашних хозяйств населенных пунктов Александровского сельского поселения Усть-Лабинского района на 2017 год» </t>
  </si>
  <si>
    <t>Н.Н. Харько</t>
  </si>
  <si>
    <t>Приложение № 4 к проекту  отчета об исполнении бюджета Александровского сельского поселения  Усть-Лабинского района за 2018 год</t>
  </si>
  <si>
    <t>Усть-Лабинского района  по целевым статьям (государственным программам  и непрограммным направлениям деятельности), группам видов расходов классификации расходов бюджета за 2018 год</t>
  </si>
  <si>
    <t>Бюджет, утвержденный решением на  2018 год</t>
  </si>
  <si>
    <t>Уточненая бюджетная роспись на  2018 г.</t>
  </si>
  <si>
    <t>Исполнено за   2018 г.</t>
  </si>
  <si>
    <t xml:space="preserve">Ведомственная целевая программа «Провдение статистического наблюдения за бюджетами домашних хозяйств населенных пунктов Александровского сельского поселения Усть-Лабинского района на 2018 год» </t>
  </si>
  <si>
    <t xml:space="preserve">Ведомственная целевая программа «Информационное освещение деятельности органов местного самоуправления Александровского сельского поселения Усть-Лабинского района на 2018 год» </t>
  </si>
  <si>
    <t>Ведомственная целевая программа "Развитие муниципальной службы в Александровском сельском поселении Усть-Лабинского района в 2018 г."</t>
  </si>
  <si>
    <t>Ведомственная целевая программа "Противодействия коррупции в Александровском сельском поселении Усть-Лабинского района в 2018 г."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</si>
  <si>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в 2018 г."</t>
  </si>
  <si>
    <t>73 0 0000000</t>
  </si>
  <si>
    <t>73 0 0010070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</si>
  <si>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на 2018г."</t>
  </si>
  <si>
    <t>Субсидии на капитальный ремонт и ремонт автомобтльных дорог общего пользования местного значения</t>
  </si>
  <si>
    <t>59 0 00S2440</t>
  </si>
  <si>
    <t>Ведомственная целевая программа "Развитие малого предпринимательства на территории Александровского сельского поселения Усть-Лабинского района на 2018г."</t>
  </si>
  <si>
    <t>62 0 0000000</t>
  </si>
  <si>
    <t>62 0 0010070</t>
  </si>
  <si>
    <t>Ведомственная целевая программа "Проведение мероприятий по благоустройству территории Александровского сельского поселения Усть-Лабинского района в 2018 г."</t>
  </si>
  <si>
    <t>Иные межбюджетные трансферты</t>
  </si>
  <si>
    <t>Ведомственная целевая программа  «Кадровое обеспечение сферы культуры и искусства Александровского сельского поселения Усть-Лабинского района на 2018 год»</t>
  </si>
  <si>
    <t>117,4</t>
  </si>
  <si>
    <t>68 3 00S0120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</si>
  <si>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</si>
  <si>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Приложение №3  к  проекту отчета об исполнении бюджета Александровскогосельского поселения  Усть-Лабинского района за 2018 год</t>
  </si>
  <si>
    <t xml:space="preserve">Исполнение расходов   бюджета  Александровского сельского поселения Усть-Лабинского района  за 2018 год по разделам и подразделам </t>
  </si>
  <si>
    <t>521,7</t>
  </si>
  <si>
    <t>Бюджет, утвержденный решением на  2018год</t>
  </si>
  <si>
    <t>Уточненная  бюджетная роспись на 2018 год</t>
  </si>
  <si>
    <t>Исполнение за  2018 год</t>
  </si>
  <si>
    <t>53,6</t>
  </si>
  <si>
    <t>390,2</t>
  </si>
  <si>
    <t>140,1</t>
  </si>
  <si>
    <t>201,1</t>
  </si>
  <si>
    <t>3553,0</t>
  </si>
  <si>
    <t>585,5</t>
  </si>
  <si>
    <t>Исполнение ведомственной структуры расходов бюджета Александровского сельского поселения Усть-Лабинского района за 2018 год</t>
  </si>
  <si>
    <t>Приложение № 5 к проекту  отчета об исполнении бюджета Александровского сельского поселения  Усть-Лабинского района за 2018год.</t>
  </si>
  <si>
    <t>Ведомственная целевая программа "Развитие муниципальной службы в Александровском сельском поселении Усть-Лабинского района в 2018г."</t>
  </si>
  <si>
    <t>Ведомственная целевая программа " Организация и осуществление мероприятий по работе с детьми и молодежью в Александровском сельском поселении Усть-Лабинского района на 2018г"</t>
  </si>
  <si>
    <t>Ведомственная целевая программа "Противодействия коррупции в Александровском сельском поселении Усть-Лабинского района в 2018г."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</si>
</sst>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0.0"/>
    <numFmt numFmtId="167" formatCode="0.0"/>
    <numFmt numFmtId="168" formatCode="#,##0_ ;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"/>
    <numFmt numFmtId="173" formatCode="[$€-2]\ ###,000_);[Red]\([$€-2]\ ###,000\)"/>
    <numFmt numFmtId="174" formatCode="[$-FC19]d\ mmmm\ yyyy\ &quot;г.&quot;"/>
    <numFmt numFmtId="175" formatCode="#,##0.00&quot;р.&quot;"/>
    <numFmt numFmtId="176" formatCode="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"/>
      <family val="1"/>
    </font>
    <font>
      <sz val="9"/>
      <name val="Times New Roman Cyr"/>
      <family val="1"/>
    </font>
    <font>
      <b/>
      <sz val="12"/>
      <color indexed="8"/>
      <name val="Times New Roman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58" fillId="0" borderId="13" xfId="0" applyFont="1" applyBorder="1" applyAlignment="1">
      <alignment horizontal="left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17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/>
    </xf>
    <xf numFmtId="167" fontId="14" fillId="32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 wrapText="1"/>
    </xf>
    <xf numFmtId="49" fontId="14" fillId="32" borderId="19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center"/>
    </xf>
    <xf numFmtId="167" fontId="6" fillId="0" borderId="18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5" fillId="0" borderId="0" xfId="0" applyFont="1" applyAlignment="1">
      <alignment wrapText="1"/>
    </xf>
    <xf numFmtId="49" fontId="16" fillId="32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wrapText="1"/>
    </xf>
    <xf numFmtId="49" fontId="14" fillId="32" borderId="13" xfId="0" applyNumberFormat="1" applyFont="1" applyFill="1" applyBorder="1" applyAlignment="1">
      <alignment horizontal="center" vertical="center"/>
    </xf>
    <xf numFmtId="0" fontId="16" fillId="32" borderId="19" xfId="0" applyNumberFormat="1" applyFont="1" applyFill="1" applyBorder="1" applyAlignment="1">
      <alignment horizontal="center" vertical="center"/>
    </xf>
    <xf numFmtId="49" fontId="14" fillId="32" borderId="24" xfId="0" applyNumberFormat="1" applyFont="1" applyFill="1" applyBorder="1" applyAlignment="1">
      <alignment horizontal="center" vertical="center"/>
    </xf>
    <xf numFmtId="49" fontId="14" fillId="32" borderId="19" xfId="60" applyNumberFormat="1" applyFont="1" applyFill="1" applyBorder="1" applyAlignment="1">
      <alignment horizontal="center" vertical="center"/>
    </xf>
    <xf numFmtId="49" fontId="14" fillId="32" borderId="13" xfId="60" applyNumberFormat="1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horizontal="center" vertical="center" wrapText="1"/>
    </xf>
    <xf numFmtId="49" fontId="16" fillId="32" borderId="13" xfId="6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9" fontId="16" fillId="33" borderId="13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167" fontId="16" fillId="33" borderId="13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top" wrapText="1"/>
    </xf>
    <xf numFmtId="0" fontId="16" fillId="33" borderId="13" xfId="0" applyNumberFormat="1" applyFont="1" applyFill="1" applyBorder="1" applyAlignment="1">
      <alignment horizontal="center" vertical="center" wrapText="1"/>
    </xf>
    <xf numFmtId="167" fontId="16" fillId="33" borderId="13" xfId="0" applyNumberFormat="1" applyFont="1" applyFill="1" applyBorder="1" applyAlignment="1">
      <alignment horizontal="center" vertical="center"/>
    </xf>
    <xf numFmtId="49" fontId="16" fillId="33" borderId="13" xfId="0" applyNumberFormat="1" applyFont="1" applyFill="1" applyBorder="1" applyAlignment="1">
      <alignment horizontal="center" vertical="center" wrapText="1"/>
    </xf>
    <xf numFmtId="0" fontId="16" fillId="33" borderId="19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49" fontId="16" fillId="33" borderId="19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4" fillId="33" borderId="19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wrapText="1"/>
    </xf>
    <xf numFmtId="49" fontId="16" fillId="34" borderId="13" xfId="0" applyNumberFormat="1" applyFont="1" applyFill="1" applyBorder="1" applyAlignment="1">
      <alignment horizontal="center" vertical="center"/>
    </xf>
    <xf numFmtId="0" fontId="16" fillId="34" borderId="19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67" fontId="16" fillId="34" borderId="13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49" fontId="16" fillId="34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3" xfId="0" applyNumberFormat="1" applyFont="1" applyFill="1" applyBorder="1" applyAlignment="1">
      <alignment horizontal="center" vertical="center"/>
    </xf>
    <xf numFmtId="167" fontId="18" fillId="0" borderId="17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/>
    </xf>
    <xf numFmtId="167" fontId="16" fillId="35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wrapText="1"/>
    </xf>
    <xf numFmtId="0" fontId="13" fillId="35" borderId="13" xfId="0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6" fillId="32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0" borderId="13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top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49" fontId="16" fillId="32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6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6" fillId="33" borderId="19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vertical="center" wrapText="1"/>
    </xf>
    <xf numFmtId="167" fontId="16" fillId="32" borderId="13" xfId="0" applyNumberFormat="1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horizontal="center" vertical="center" wrapText="1"/>
    </xf>
    <xf numFmtId="0" fontId="14" fillId="32" borderId="19" xfId="0" applyNumberFormat="1" applyFont="1" applyFill="1" applyBorder="1" applyAlignment="1">
      <alignment horizontal="center" vertical="center"/>
    </xf>
    <xf numFmtId="167" fontId="14" fillId="32" borderId="13" xfId="0" applyNumberFormat="1" applyFont="1" applyFill="1" applyBorder="1" applyAlignment="1">
      <alignment horizontal="center" vertical="center"/>
    </xf>
    <xf numFmtId="167" fontId="14" fillId="0" borderId="17" xfId="0" applyNumberFormat="1" applyFont="1" applyFill="1" applyBorder="1" applyAlignment="1">
      <alignment horizontal="center" vertical="center"/>
    </xf>
    <xf numFmtId="167" fontId="16" fillId="32" borderId="13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 wrapText="1"/>
    </xf>
    <xf numFmtId="167" fontId="14" fillId="32" borderId="13" xfId="0" applyNumberFormat="1" applyFont="1" applyFill="1" applyBorder="1" applyAlignment="1">
      <alignment horizontal="center" vertical="center" wrapText="1"/>
    </xf>
    <xf numFmtId="167" fontId="14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33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horizontal="center" vertical="center"/>
    </xf>
    <xf numFmtId="0" fontId="6" fillId="8" borderId="13" xfId="0" applyNumberFormat="1" applyFont="1" applyFill="1" applyBorder="1" applyAlignment="1">
      <alignment wrapText="1"/>
    </xf>
    <xf numFmtId="49" fontId="16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 wrapText="1"/>
    </xf>
    <xf numFmtId="0" fontId="16" fillId="8" borderId="13" xfId="0" applyNumberFormat="1" applyFont="1" applyFill="1" applyBorder="1" applyAlignment="1">
      <alignment horizontal="center" vertical="center"/>
    </xf>
    <xf numFmtId="167" fontId="16" fillId="8" borderId="13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32" borderId="26" xfId="0" applyNumberFormat="1" applyFont="1" applyFill="1" applyBorder="1" applyAlignment="1">
      <alignment horizontal="center" vertical="center"/>
    </xf>
    <xf numFmtId="167" fontId="14" fillId="0" borderId="25" xfId="0" applyNumberFormat="1" applyFont="1" applyFill="1" applyBorder="1" applyAlignment="1">
      <alignment horizontal="center" vertical="center"/>
    </xf>
    <xf numFmtId="49" fontId="14" fillId="32" borderId="2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32" borderId="13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center"/>
    </xf>
    <xf numFmtId="167" fontId="1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9">
      <selection activeCell="H21" sqref="H21"/>
    </sheetView>
  </sheetViews>
  <sheetFormatPr defaultColWidth="9.00390625" defaultRowHeight="30" customHeight="1"/>
  <cols>
    <col min="1" max="1" width="58.125" style="4" customWidth="1"/>
    <col min="2" max="2" width="7.125" style="4" customWidth="1"/>
    <col min="3" max="3" width="6.75390625" style="4" customWidth="1"/>
    <col min="4" max="5" width="10.75390625" style="4" customWidth="1"/>
    <col min="6" max="6" width="10.875" style="4" customWidth="1"/>
    <col min="7" max="7" width="9.125" style="7" customWidth="1"/>
    <col min="8" max="8" width="13.125" style="7" customWidth="1"/>
    <col min="9" max="16384" width="9.125" style="4" customWidth="1"/>
  </cols>
  <sheetData>
    <row r="1" spans="7:10" ht="16.5" customHeight="1">
      <c r="G1" s="247"/>
      <c r="H1" s="247"/>
      <c r="I1" s="247"/>
      <c r="J1" s="247"/>
    </row>
    <row r="2" spans="7:8" ht="4.5" customHeight="1">
      <c r="G2" s="22"/>
      <c r="H2" s="22"/>
    </row>
    <row r="3" spans="3:10" ht="66.75" customHeight="1">
      <c r="C3" s="247" t="s">
        <v>190</v>
      </c>
      <c r="D3" s="247"/>
      <c r="E3" s="247"/>
      <c r="F3" s="247"/>
      <c r="G3" s="247"/>
      <c r="H3" s="247"/>
      <c r="I3" s="247"/>
      <c r="J3" s="247"/>
    </row>
    <row r="4" spans="1:15" s="1" customFormat="1" ht="64.5" customHeight="1">
      <c r="A4" s="245" t="s">
        <v>191</v>
      </c>
      <c r="B4" s="245"/>
      <c r="C4" s="245"/>
      <c r="D4" s="245"/>
      <c r="E4" s="245"/>
      <c r="F4" s="245"/>
      <c r="G4" s="245"/>
      <c r="H4" s="50"/>
      <c r="I4" s="6"/>
      <c r="J4" s="6"/>
      <c r="K4" s="6"/>
      <c r="L4" s="6"/>
      <c r="M4" s="6"/>
      <c r="N4" s="6"/>
      <c r="O4" s="6"/>
    </row>
    <row r="5" spans="1:15" s="1" customFormat="1" ht="9.75" customHeight="1" thickBot="1">
      <c r="A5" s="246"/>
      <c r="B5" s="246"/>
      <c r="C5" s="246"/>
      <c r="D5" s="246"/>
      <c r="E5" s="246"/>
      <c r="F5" s="246"/>
      <c r="G5" s="246"/>
      <c r="H5" s="51"/>
      <c r="I5" s="6"/>
      <c r="J5" s="6"/>
      <c r="K5" s="6"/>
      <c r="L5" s="6"/>
      <c r="M5" s="6"/>
      <c r="N5" s="6"/>
      <c r="O5" s="6"/>
    </row>
    <row r="6" spans="1:24" ht="72.75" customHeight="1">
      <c r="A6" s="11" t="s">
        <v>0</v>
      </c>
      <c r="B6" s="115" t="s">
        <v>73</v>
      </c>
      <c r="C6" s="115" t="s">
        <v>74</v>
      </c>
      <c r="D6" s="115" t="s">
        <v>193</v>
      </c>
      <c r="E6" s="115" t="s">
        <v>194</v>
      </c>
      <c r="F6" s="115" t="s">
        <v>195</v>
      </c>
      <c r="G6" s="115" t="s">
        <v>77</v>
      </c>
      <c r="H6" s="51"/>
      <c r="J6" s="3"/>
      <c r="L6" s="3"/>
      <c r="N6" s="3"/>
      <c r="P6" s="3"/>
      <c r="R6" s="3"/>
      <c r="T6" s="3"/>
      <c r="V6" s="3"/>
      <c r="X6" s="3"/>
    </row>
    <row r="7" spans="1:24" ht="14.25" customHeight="1">
      <c r="A7" s="16">
        <v>1</v>
      </c>
      <c r="B7" s="17" t="s">
        <v>29</v>
      </c>
      <c r="C7" s="17" t="s">
        <v>23</v>
      </c>
      <c r="D7" s="17" t="s">
        <v>24</v>
      </c>
      <c r="E7" s="17" t="s">
        <v>76</v>
      </c>
      <c r="F7" s="17" t="s">
        <v>46</v>
      </c>
      <c r="G7" s="18">
        <v>7</v>
      </c>
      <c r="H7" s="51"/>
      <c r="J7" s="3"/>
      <c r="L7" s="3"/>
      <c r="N7" s="3"/>
      <c r="P7" s="3"/>
      <c r="R7" s="3"/>
      <c r="T7" s="3"/>
      <c r="V7" s="3"/>
      <c r="X7" s="3"/>
    </row>
    <row r="8" spans="1:25" s="63" customFormat="1" ht="22.5" customHeight="1">
      <c r="A8" s="24" t="s">
        <v>9</v>
      </c>
      <c r="B8" s="19" t="s">
        <v>10</v>
      </c>
      <c r="C8" s="19"/>
      <c r="D8" s="66">
        <f>SUM(D9:D13)</f>
        <v>4664.700000000001</v>
      </c>
      <c r="E8" s="66">
        <f>SUM(E9:E13)</f>
        <v>4664.700000000001</v>
      </c>
      <c r="F8" s="66">
        <v>4658.6</v>
      </c>
      <c r="G8" s="66">
        <f>F8/E8*100</f>
        <v>99.86923060432609</v>
      </c>
      <c r="H8" s="60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ht="35.25" customHeight="1">
      <c r="A9" s="8" t="s">
        <v>21</v>
      </c>
      <c r="B9" s="21" t="s">
        <v>3</v>
      </c>
      <c r="C9" s="21" t="s">
        <v>7</v>
      </c>
      <c r="D9" s="71">
        <v>521.7</v>
      </c>
      <c r="E9" s="71">
        <v>521.7</v>
      </c>
      <c r="F9" s="21" t="s">
        <v>192</v>
      </c>
      <c r="G9" s="72">
        <f aca="true" t="shared" si="0" ref="G9:G30">F9/E9*100</f>
        <v>100</v>
      </c>
      <c r="H9" s="5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8" ht="64.5" customHeight="1">
      <c r="A10" s="14" t="s">
        <v>22</v>
      </c>
      <c r="B10" s="21" t="s">
        <v>3</v>
      </c>
      <c r="C10" s="21" t="s">
        <v>8</v>
      </c>
      <c r="D10" s="71">
        <v>3559.1</v>
      </c>
      <c r="E10" s="71">
        <v>3559.1</v>
      </c>
      <c r="F10" s="21" t="s">
        <v>200</v>
      </c>
      <c r="G10" s="72">
        <f t="shared" si="0"/>
        <v>99.82860835604507</v>
      </c>
      <c r="H10" s="51"/>
    </row>
    <row r="11" spans="1:8" ht="47.25" customHeight="1">
      <c r="A11" s="25" t="s">
        <v>39</v>
      </c>
      <c r="B11" s="21" t="s">
        <v>3</v>
      </c>
      <c r="C11" s="21" t="s">
        <v>40</v>
      </c>
      <c r="D11" s="71">
        <v>53.6</v>
      </c>
      <c r="E11" s="71">
        <v>53.6</v>
      </c>
      <c r="F11" s="21" t="s">
        <v>196</v>
      </c>
      <c r="G11" s="72">
        <f t="shared" si="0"/>
        <v>100</v>
      </c>
      <c r="H11" s="51"/>
    </row>
    <row r="12" spans="1:8" ht="47.25" customHeight="1">
      <c r="A12" s="244" t="s">
        <v>114</v>
      </c>
      <c r="B12" s="21" t="s">
        <v>3</v>
      </c>
      <c r="C12" s="21" t="s">
        <v>82</v>
      </c>
      <c r="D12" s="71">
        <v>390.2</v>
      </c>
      <c r="E12" s="71">
        <v>390.2</v>
      </c>
      <c r="F12" s="21" t="s">
        <v>197</v>
      </c>
      <c r="G12" s="72">
        <f>F12/E12*100</f>
        <v>100</v>
      </c>
      <c r="H12" s="51"/>
    </row>
    <row r="13" spans="1:8" ht="31.5" customHeight="1">
      <c r="A13" s="25" t="s">
        <v>55</v>
      </c>
      <c r="B13" s="21" t="s">
        <v>3</v>
      </c>
      <c r="C13" s="21" t="s">
        <v>41</v>
      </c>
      <c r="D13" s="71">
        <v>140.1</v>
      </c>
      <c r="E13" s="71">
        <v>140.1</v>
      </c>
      <c r="F13" s="21" t="s">
        <v>198</v>
      </c>
      <c r="G13" s="72">
        <f t="shared" si="0"/>
        <v>100</v>
      </c>
      <c r="H13" s="51"/>
    </row>
    <row r="14" spans="1:9" s="63" customFormat="1" ht="18.75" customHeight="1">
      <c r="A14" s="20" t="s">
        <v>17</v>
      </c>
      <c r="B14" s="19" t="s">
        <v>7</v>
      </c>
      <c r="C14" s="19"/>
      <c r="D14" s="66">
        <f>D15</f>
        <v>201.1</v>
      </c>
      <c r="E14" s="66">
        <f>E15</f>
        <v>201.1</v>
      </c>
      <c r="F14" s="66" t="str">
        <f>F15</f>
        <v>201,1</v>
      </c>
      <c r="G14" s="66">
        <f t="shared" si="0"/>
        <v>100</v>
      </c>
      <c r="H14" s="60"/>
      <c r="I14" s="63" t="s">
        <v>72</v>
      </c>
    </row>
    <row r="15" spans="1:8" ht="20.25" customHeight="1">
      <c r="A15" s="2" t="s">
        <v>18</v>
      </c>
      <c r="B15" s="21" t="s">
        <v>7</v>
      </c>
      <c r="C15" s="21" t="s">
        <v>5</v>
      </c>
      <c r="D15" s="72">
        <v>201.1</v>
      </c>
      <c r="E15" s="72">
        <v>201.1</v>
      </c>
      <c r="F15" s="21" t="s">
        <v>199</v>
      </c>
      <c r="G15" s="72">
        <f t="shared" si="0"/>
        <v>100</v>
      </c>
      <c r="H15" s="51"/>
    </row>
    <row r="16" spans="1:8" s="62" customFormat="1" ht="30" customHeight="1">
      <c r="A16" s="64" t="s">
        <v>11</v>
      </c>
      <c r="B16" s="19" t="s">
        <v>5</v>
      </c>
      <c r="C16" s="69"/>
      <c r="D16" s="66">
        <f>SUM(D17:D17)</f>
        <v>4.5</v>
      </c>
      <c r="E16" s="66">
        <f>SUM(E17:E17)</f>
        <v>4.5</v>
      </c>
      <c r="F16" s="66">
        <f>SUM(F17:F17)</f>
        <v>4.5</v>
      </c>
      <c r="G16" s="66">
        <f t="shared" si="0"/>
        <v>100</v>
      </c>
      <c r="H16" s="65"/>
    </row>
    <row r="17" spans="1:8" s="113" customFormat="1" ht="22.5" customHeight="1">
      <c r="A17" s="110" t="s">
        <v>98</v>
      </c>
      <c r="B17" s="21" t="s">
        <v>5</v>
      </c>
      <c r="C17" s="21" t="s">
        <v>27</v>
      </c>
      <c r="D17" s="72">
        <v>4.5</v>
      </c>
      <c r="E17" s="72">
        <v>4.5</v>
      </c>
      <c r="F17" s="116">
        <v>4.5</v>
      </c>
      <c r="G17" s="72">
        <f t="shared" si="0"/>
        <v>100</v>
      </c>
      <c r="H17" s="112"/>
    </row>
    <row r="18" spans="1:10" s="67" customFormat="1" ht="18" customHeight="1">
      <c r="A18" s="20" t="s">
        <v>36</v>
      </c>
      <c r="B18" s="19" t="s">
        <v>8</v>
      </c>
      <c r="C18" s="19"/>
      <c r="D18" s="66">
        <f>SUM(D19:D20)</f>
        <v>3793.3</v>
      </c>
      <c r="E18" s="66">
        <f>SUM(E19:E20)</f>
        <v>3793.3</v>
      </c>
      <c r="F18" s="66">
        <f>SUM(F19:F20)</f>
        <v>2929.5</v>
      </c>
      <c r="G18" s="66">
        <f t="shared" si="0"/>
        <v>77.22827089868979</v>
      </c>
      <c r="H18" s="65"/>
      <c r="J18" s="67" t="s">
        <v>72</v>
      </c>
    </row>
    <row r="19" spans="1:9" s="113" customFormat="1" ht="17.25" customHeight="1">
      <c r="A19" s="114" t="s">
        <v>42</v>
      </c>
      <c r="B19" s="21" t="s">
        <v>8</v>
      </c>
      <c r="C19" s="21" t="s">
        <v>12</v>
      </c>
      <c r="D19" s="72">
        <v>3787.9</v>
      </c>
      <c r="E19" s="72">
        <v>3787.9</v>
      </c>
      <c r="F19" s="116">
        <v>2924.1</v>
      </c>
      <c r="G19" s="72">
        <f>F19/E19*100</f>
        <v>77.19580770347686</v>
      </c>
      <c r="H19" s="112"/>
      <c r="I19" s="113" t="s">
        <v>72</v>
      </c>
    </row>
    <row r="20" spans="1:9" s="113" customFormat="1" ht="21.75" customHeight="1">
      <c r="A20" s="25" t="s">
        <v>14</v>
      </c>
      <c r="B20" s="21" t="s">
        <v>8</v>
      </c>
      <c r="C20" s="21" t="s">
        <v>6</v>
      </c>
      <c r="D20" s="72">
        <v>5.4</v>
      </c>
      <c r="E20" s="72">
        <v>5.4</v>
      </c>
      <c r="F20" s="72">
        <v>5.4</v>
      </c>
      <c r="G20" s="72">
        <v>0</v>
      </c>
      <c r="H20" s="112"/>
      <c r="I20" s="113" t="s">
        <v>72</v>
      </c>
    </row>
    <row r="21" spans="1:8" s="63" customFormat="1" ht="20.25" customHeight="1">
      <c r="A21" s="20" t="s">
        <v>15</v>
      </c>
      <c r="B21" s="68" t="s">
        <v>4</v>
      </c>
      <c r="C21" s="68"/>
      <c r="D21" s="66">
        <f>SUM(D22:D23)</f>
        <v>1764.8</v>
      </c>
      <c r="E21" s="66">
        <f>SUM(E22:E23)</f>
        <v>1764.8</v>
      </c>
      <c r="F21" s="66">
        <f>SUM(F22:F23)</f>
        <v>1726.1999999999998</v>
      </c>
      <c r="G21" s="66">
        <f t="shared" si="0"/>
        <v>97.81278331822301</v>
      </c>
      <c r="H21" s="60" t="s">
        <v>72</v>
      </c>
    </row>
    <row r="22" spans="1:8" s="113" customFormat="1" ht="21" customHeight="1">
      <c r="A22" s="25" t="s">
        <v>19</v>
      </c>
      <c r="B22" s="21" t="s">
        <v>4</v>
      </c>
      <c r="C22" s="21" t="s">
        <v>5</v>
      </c>
      <c r="D22" s="72">
        <v>404.2</v>
      </c>
      <c r="E22" s="72">
        <v>404.2</v>
      </c>
      <c r="F22" s="116">
        <v>365.6</v>
      </c>
      <c r="G22" s="72">
        <f t="shared" si="0"/>
        <v>90.45027214250372</v>
      </c>
      <c r="H22" s="112" t="s">
        <v>72</v>
      </c>
    </row>
    <row r="23" spans="1:8" s="113" customFormat="1" ht="30.75" customHeight="1">
      <c r="A23" s="25" t="s">
        <v>79</v>
      </c>
      <c r="B23" s="21" t="s">
        <v>4</v>
      </c>
      <c r="C23" s="21" t="s">
        <v>4</v>
      </c>
      <c r="D23" s="72">
        <v>1360.6</v>
      </c>
      <c r="E23" s="72">
        <v>1360.6</v>
      </c>
      <c r="F23" s="72">
        <v>1360.6</v>
      </c>
      <c r="G23" s="72">
        <f t="shared" si="0"/>
        <v>100</v>
      </c>
      <c r="H23" s="112" t="s">
        <v>72</v>
      </c>
    </row>
    <row r="24" spans="1:8" s="113" customFormat="1" ht="21.75" customHeight="1">
      <c r="A24" s="20" t="s">
        <v>80</v>
      </c>
      <c r="B24" s="19" t="s">
        <v>82</v>
      </c>
      <c r="C24" s="21"/>
      <c r="D24" s="66">
        <f>D25</f>
        <v>3</v>
      </c>
      <c r="E24" s="66">
        <f>E25</f>
        <v>3</v>
      </c>
      <c r="F24" s="66">
        <f>F25</f>
        <v>3</v>
      </c>
      <c r="G24" s="66">
        <f>F24/E24*100</f>
        <v>100</v>
      </c>
      <c r="H24" s="112" t="s">
        <v>72</v>
      </c>
    </row>
    <row r="25" spans="1:8" s="113" customFormat="1" ht="19.5" customHeight="1">
      <c r="A25" s="25" t="s">
        <v>81</v>
      </c>
      <c r="B25" s="21" t="s">
        <v>82</v>
      </c>
      <c r="C25" s="21" t="s">
        <v>82</v>
      </c>
      <c r="D25" s="72">
        <v>3</v>
      </c>
      <c r="E25" s="72">
        <v>3</v>
      </c>
      <c r="F25" s="72">
        <v>3</v>
      </c>
      <c r="G25" s="72">
        <f t="shared" si="0"/>
        <v>100</v>
      </c>
      <c r="H25" s="112" t="s">
        <v>72</v>
      </c>
    </row>
    <row r="26" spans="1:9" s="63" customFormat="1" ht="19.5" customHeight="1">
      <c r="A26" s="20" t="s">
        <v>34</v>
      </c>
      <c r="B26" s="19" t="s">
        <v>13</v>
      </c>
      <c r="C26" s="69"/>
      <c r="D26" s="66">
        <f>D27</f>
        <v>4933.7</v>
      </c>
      <c r="E26" s="66">
        <f>E27</f>
        <v>4933.7</v>
      </c>
      <c r="F26" s="66">
        <f>F27</f>
        <v>4902.3</v>
      </c>
      <c r="G26" s="66">
        <f t="shared" si="0"/>
        <v>99.36356081642582</v>
      </c>
      <c r="H26" s="60"/>
      <c r="I26" s="63" t="s">
        <v>72</v>
      </c>
    </row>
    <row r="27" spans="1:8" s="113" customFormat="1" ht="18" customHeight="1">
      <c r="A27" s="111" t="s">
        <v>16</v>
      </c>
      <c r="B27" s="21" t="s">
        <v>13</v>
      </c>
      <c r="C27" s="21" t="s">
        <v>3</v>
      </c>
      <c r="D27" s="72">
        <v>4933.7</v>
      </c>
      <c r="E27" s="72">
        <v>4933.7</v>
      </c>
      <c r="F27" s="72">
        <v>4902.3</v>
      </c>
      <c r="G27" s="72">
        <f>F27/E27*100</f>
        <v>99.36356081642582</v>
      </c>
      <c r="H27" s="112"/>
    </row>
    <row r="28" spans="1:8" s="63" customFormat="1" ht="18" customHeight="1">
      <c r="A28" s="24" t="s">
        <v>26</v>
      </c>
      <c r="B28" s="19" t="s">
        <v>27</v>
      </c>
      <c r="C28" s="19"/>
      <c r="D28" s="66">
        <f>D29</f>
        <v>510</v>
      </c>
      <c r="E28" s="66">
        <f>E29</f>
        <v>510</v>
      </c>
      <c r="F28" s="66">
        <v>510</v>
      </c>
      <c r="G28" s="66">
        <f t="shared" si="0"/>
        <v>100</v>
      </c>
      <c r="H28" s="60" t="s">
        <v>72</v>
      </c>
    </row>
    <row r="29" spans="1:8" ht="16.5" customHeight="1">
      <c r="A29" s="8" t="s">
        <v>28</v>
      </c>
      <c r="B29" s="21" t="s">
        <v>27</v>
      </c>
      <c r="C29" s="21" t="s">
        <v>5</v>
      </c>
      <c r="D29" s="72">
        <v>510</v>
      </c>
      <c r="E29" s="72">
        <v>510</v>
      </c>
      <c r="F29" s="72">
        <v>510</v>
      </c>
      <c r="G29" s="72">
        <f>F29/E29*100</f>
        <v>100</v>
      </c>
      <c r="H29" s="51"/>
    </row>
    <row r="30" spans="1:8" s="63" customFormat="1" ht="18" customHeight="1">
      <c r="A30" s="20" t="s">
        <v>33</v>
      </c>
      <c r="B30" s="19" t="s">
        <v>30</v>
      </c>
      <c r="C30" s="19"/>
      <c r="D30" s="66">
        <f>D31</f>
        <v>586.3</v>
      </c>
      <c r="E30" s="66">
        <f>E31</f>
        <v>586.3</v>
      </c>
      <c r="F30" s="66" t="str">
        <f>F31</f>
        <v>585,5</v>
      </c>
      <c r="G30" s="66">
        <f t="shared" si="0"/>
        <v>99.86355108306329</v>
      </c>
      <c r="H30" s="60"/>
    </row>
    <row r="31" spans="1:8" ht="17.25" customHeight="1">
      <c r="A31" s="9" t="s">
        <v>31</v>
      </c>
      <c r="B31" s="21" t="s">
        <v>30</v>
      </c>
      <c r="C31" s="21" t="s">
        <v>3</v>
      </c>
      <c r="D31" s="72">
        <v>586.3</v>
      </c>
      <c r="E31" s="72">
        <v>586.3</v>
      </c>
      <c r="F31" s="21" t="s">
        <v>201</v>
      </c>
      <c r="G31" s="72">
        <f>F31/E31*100</f>
        <v>99.86355108306329</v>
      </c>
      <c r="H31" s="51"/>
    </row>
    <row r="32" spans="1:8" ht="22.5" customHeight="1" thickBot="1">
      <c r="A32" s="15" t="s">
        <v>25</v>
      </c>
      <c r="B32" s="70"/>
      <c r="C32" s="70"/>
      <c r="D32" s="117">
        <f>D8+D14+D16+D18+D21+D24+D26+D28+D30</f>
        <v>16461.4</v>
      </c>
      <c r="E32" s="117">
        <f>E8+E14+E16+E18+E21+E24+E26+E28+E30</f>
        <v>16461.4</v>
      </c>
      <c r="F32" s="117">
        <f>F8+F14+F16+F18+F21+F24+F26+F28+F30</f>
        <v>15520.7</v>
      </c>
      <c r="G32" s="66">
        <f>F32/E32*100</f>
        <v>94.28541922315235</v>
      </c>
      <c r="H32" s="51"/>
    </row>
    <row r="33" ht="12" customHeight="1">
      <c r="H33" s="51"/>
    </row>
    <row r="34" spans="1:8" s="10" customFormat="1" ht="14.25" customHeight="1">
      <c r="A34" s="12" t="s">
        <v>78</v>
      </c>
      <c r="B34" s="12"/>
      <c r="C34" s="12"/>
      <c r="D34" s="12"/>
      <c r="E34" s="12"/>
      <c r="F34" s="12"/>
      <c r="G34" s="13"/>
      <c r="H34" s="52"/>
    </row>
    <row r="35" spans="1:8" ht="17.25" customHeight="1">
      <c r="A35" s="4" t="s">
        <v>38</v>
      </c>
      <c r="B35" s="4" t="s">
        <v>72</v>
      </c>
      <c r="E35" s="4" t="s">
        <v>72</v>
      </c>
      <c r="F35" s="248" t="s">
        <v>165</v>
      </c>
      <c r="G35" s="248"/>
      <c r="H35" s="53"/>
    </row>
    <row r="36" ht="30" customHeight="1">
      <c r="H36" s="54"/>
    </row>
    <row r="37" ht="30" customHeight="1">
      <c r="H37" s="55"/>
    </row>
    <row r="38" ht="30" customHeight="1">
      <c r="H38" s="55"/>
    </row>
    <row r="39" ht="30" customHeight="1">
      <c r="H39" s="55"/>
    </row>
    <row r="40" ht="30" customHeight="1">
      <c r="H40" s="55"/>
    </row>
    <row r="41" ht="30" customHeight="1">
      <c r="H41" s="56"/>
    </row>
    <row r="42" ht="30" customHeight="1">
      <c r="H42" s="55"/>
    </row>
    <row r="43" ht="30" customHeight="1">
      <c r="H43" s="54"/>
    </row>
    <row r="44" ht="30" customHeight="1">
      <c r="H44" s="55"/>
    </row>
    <row r="45" ht="30" customHeight="1">
      <c r="H45" s="54"/>
    </row>
    <row r="46" ht="30" customHeight="1">
      <c r="H46" s="55"/>
    </row>
    <row r="47" ht="30" customHeight="1">
      <c r="H47" s="55"/>
    </row>
    <row r="48" ht="30" customHeight="1">
      <c r="H48" s="55"/>
    </row>
    <row r="49" ht="30" customHeight="1">
      <c r="H49" s="56"/>
    </row>
    <row r="50" ht="30" customHeight="1">
      <c r="H50" s="56"/>
    </row>
    <row r="51" ht="30" customHeight="1">
      <c r="H51" s="56"/>
    </row>
    <row r="52" ht="30" customHeight="1">
      <c r="H52" s="56"/>
    </row>
    <row r="53" ht="30" customHeight="1">
      <c r="H53" s="55"/>
    </row>
    <row r="54" ht="30" customHeight="1">
      <c r="H54" s="56"/>
    </row>
    <row r="55" ht="30" customHeight="1">
      <c r="H55" s="55"/>
    </row>
    <row r="56" ht="30" customHeight="1">
      <c r="H56" s="56"/>
    </row>
    <row r="57" ht="30" customHeight="1">
      <c r="H57" s="55"/>
    </row>
    <row r="58" ht="30" customHeight="1">
      <c r="H58" s="56"/>
    </row>
    <row r="59" ht="30" customHeight="1">
      <c r="H59" s="55"/>
    </row>
    <row r="60" ht="30" customHeight="1">
      <c r="H60" s="54"/>
    </row>
    <row r="61" ht="30" customHeight="1">
      <c r="H61" s="55"/>
    </row>
    <row r="62" ht="30" customHeight="1">
      <c r="H62" s="54"/>
    </row>
    <row r="64" ht="30" customHeight="1">
      <c r="H64" s="13"/>
    </row>
  </sheetData>
  <sheetProtection/>
  <mergeCells count="6">
    <mergeCell ref="A4:G4"/>
    <mergeCell ref="A5:G5"/>
    <mergeCell ref="G3:J3"/>
    <mergeCell ref="G1:J1"/>
    <mergeCell ref="C3:F3"/>
    <mergeCell ref="F35:G35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="75" zoomScaleNormal="75" zoomScalePageLayoutView="0" workbookViewId="0" topLeftCell="A130">
      <selection activeCell="D74" sqref="D74:I76"/>
    </sheetView>
  </sheetViews>
  <sheetFormatPr defaultColWidth="9.00390625" defaultRowHeight="30" customHeight="1"/>
  <cols>
    <col min="1" max="1" width="39.625" style="26" customWidth="1"/>
    <col min="2" max="2" width="7.25390625" style="26" customWidth="1"/>
    <col min="3" max="3" width="5.875" style="26" customWidth="1"/>
    <col min="4" max="4" width="14.375" style="26" customWidth="1"/>
    <col min="5" max="5" width="7.125" style="26" customWidth="1"/>
    <col min="6" max="6" width="13.00390625" style="26" customWidth="1"/>
    <col min="7" max="7" width="12.00390625" style="26" customWidth="1"/>
    <col min="8" max="8" width="12.625" style="26" customWidth="1"/>
    <col min="9" max="9" width="11.00390625" style="26" customWidth="1"/>
    <col min="10" max="16384" width="9.125" style="26" customWidth="1"/>
  </cols>
  <sheetData>
    <row r="1" spans="4:9" ht="87.75" customHeight="1">
      <c r="D1" s="247" t="s">
        <v>166</v>
      </c>
      <c r="E1" s="247"/>
      <c r="F1" s="247"/>
      <c r="G1" s="247"/>
      <c r="H1" s="247"/>
      <c r="I1" s="247"/>
    </row>
    <row r="2" ht="15" customHeight="1" hidden="1"/>
    <row r="3" spans="4:9" ht="27" customHeight="1">
      <c r="D3" s="247"/>
      <c r="E3" s="247"/>
      <c r="F3" s="247"/>
      <c r="G3" s="247"/>
      <c r="H3" s="247"/>
      <c r="I3" s="247"/>
    </row>
    <row r="4" spans="1:9" ht="41.25" customHeight="1">
      <c r="A4" s="253" t="s">
        <v>83</v>
      </c>
      <c r="B4" s="253"/>
      <c r="C4" s="253"/>
      <c r="D4" s="253"/>
      <c r="E4" s="253"/>
      <c r="F4" s="253"/>
      <c r="G4" s="253"/>
      <c r="H4" s="253"/>
      <c r="I4" s="253"/>
    </row>
    <row r="5" spans="1:9" ht="54" customHeight="1">
      <c r="A5" s="252" t="s">
        <v>167</v>
      </c>
      <c r="B5" s="252"/>
      <c r="C5" s="252"/>
      <c r="D5" s="252"/>
      <c r="E5" s="252"/>
      <c r="F5" s="252"/>
      <c r="G5" s="252"/>
      <c r="H5" s="252"/>
      <c r="I5" s="252"/>
    </row>
    <row r="6" spans="1:9" ht="15.75" customHeight="1">
      <c r="A6" s="47"/>
      <c r="B6" s="47"/>
      <c r="C6" s="47"/>
      <c r="D6" s="47"/>
      <c r="E6" s="47"/>
      <c r="F6" s="47"/>
      <c r="G6" s="47"/>
      <c r="H6" s="47"/>
      <c r="I6" s="47"/>
    </row>
    <row r="7" spans="2:14" ht="28.5" customHeight="1" thickBot="1">
      <c r="B7" s="250"/>
      <c r="C7" s="250"/>
      <c r="D7" s="250"/>
      <c r="E7" s="251" t="s">
        <v>43</v>
      </c>
      <c r="F7" s="251"/>
      <c r="G7" s="251"/>
      <c r="H7" s="251"/>
      <c r="I7" s="251"/>
      <c r="J7" s="27"/>
      <c r="K7" s="27" t="s">
        <v>72</v>
      </c>
      <c r="L7" s="27" t="s">
        <v>72</v>
      </c>
      <c r="M7" s="27"/>
      <c r="N7" s="27"/>
    </row>
    <row r="8" spans="1:23" ht="93" customHeight="1">
      <c r="A8" s="28" t="s">
        <v>0</v>
      </c>
      <c r="B8" s="29" t="s">
        <v>2</v>
      </c>
      <c r="C8" s="29" t="s">
        <v>1</v>
      </c>
      <c r="D8" s="30" t="s">
        <v>44</v>
      </c>
      <c r="E8" s="28" t="s">
        <v>45</v>
      </c>
      <c r="F8" s="118" t="s">
        <v>168</v>
      </c>
      <c r="G8" s="118" t="s">
        <v>169</v>
      </c>
      <c r="H8" s="118" t="s">
        <v>170</v>
      </c>
      <c r="I8" s="118" t="s">
        <v>75</v>
      </c>
      <c r="K8" s="31"/>
      <c r="L8" s="26" t="s">
        <v>72</v>
      </c>
      <c r="M8" s="31"/>
      <c r="O8" s="31"/>
      <c r="Q8" s="31"/>
      <c r="S8" s="31"/>
      <c r="U8" s="31"/>
      <c r="W8" s="31"/>
    </row>
    <row r="9" spans="1:23" s="57" customFormat="1" ht="14.25" customHeight="1">
      <c r="A9" s="58">
        <v>1</v>
      </c>
      <c r="B9" s="105" t="s">
        <v>29</v>
      </c>
      <c r="C9" s="105" t="s">
        <v>23</v>
      </c>
      <c r="D9" s="108">
        <v>4</v>
      </c>
      <c r="E9" s="58">
        <v>5</v>
      </c>
      <c r="F9" s="74">
        <v>6</v>
      </c>
      <c r="G9" s="74">
        <v>7</v>
      </c>
      <c r="H9" s="106">
        <v>8</v>
      </c>
      <c r="I9" s="106">
        <v>9</v>
      </c>
      <c r="K9" s="107"/>
      <c r="M9" s="107"/>
      <c r="O9" s="107"/>
      <c r="Q9" s="107"/>
      <c r="S9" s="107"/>
      <c r="U9" s="107"/>
      <c r="W9" s="107"/>
    </row>
    <row r="10" spans="1:24" ht="30" customHeight="1">
      <c r="A10" s="154" t="s">
        <v>9</v>
      </c>
      <c r="B10" s="156" t="s">
        <v>10</v>
      </c>
      <c r="C10" s="157"/>
      <c r="D10" s="158"/>
      <c r="E10" s="155"/>
      <c r="F10" s="159">
        <f>F11+F15+F25+F30+F33</f>
        <v>4664.700000000001</v>
      </c>
      <c r="G10" s="159">
        <f>G11+G15+G25+G30+G33</f>
        <v>4664.700000000001</v>
      </c>
      <c r="H10" s="159">
        <f>H11+H15+H25+H30+H33</f>
        <v>4658.600000000001</v>
      </c>
      <c r="I10" s="146">
        <f aca="true" t="shared" si="0" ref="I10:I34">H10/G10*100</f>
        <v>99.86923060432612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65.25" customHeight="1">
      <c r="A11" s="160" t="s">
        <v>21</v>
      </c>
      <c r="B11" s="161" t="s">
        <v>3</v>
      </c>
      <c r="C11" s="161" t="s">
        <v>7</v>
      </c>
      <c r="D11" s="162"/>
      <c r="E11" s="163"/>
      <c r="F11" s="164">
        <f aca="true" t="shared" si="1" ref="F11:H13">F12</f>
        <v>521.7</v>
      </c>
      <c r="G11" s="164">
        <f t="shared" si="1"/>
        <v>521.7</v>
      </c>
      <c r="H11" s="164">
        <f t="shared" si="1"/>
        <v>521.7</v>
      </c>
      <c r="I11" s="164">
        <f t="shared" si="0"/>
        <v>100</v>
      </c>
      <c r="J11" s="32"/>
      <c r="K11" s="32"/>
      <c r="L11" s="32" t="s">
        <v>72</v>
      </c>
      <c r="M11" s="32" t="s">
        <v>72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69" customHeight="1">
      <c r="A12" s="33" t="s">
        <v>47</v>
      </c>
      <c r="B12" s="76" t="s">
        <v>3</v>
      </c>
      <c r="C12" s="76" t="s">
        <v>7</v>
      </c>
      <c r="D12" s="77" t="s">
        <v>100</v>
      </c>
      <c r="E12" s="78"/>
      <c r="F12" s="75">
        <f t="shared" si="1"/>
        <v>521.7</v>
      </c>
      <c r="G12" s="75">
        <f t="shared" si="1"/>
        <v>521.7</v>
      </c>
      <c r="H12" s="75">
        <f t="shared" si="1"/>
        <v>521.7</v>
      </c>
      <c r="I12" s="75">
        <f t="shared" si="0"/>
        <v>100</v>
      </c>
      <c r="J12" s="32"/>
      <c r="K12" s="32" t="s">
        <v>72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35.25" customHeight="1">
      <c r="A13" s="34" t="s">
        <v>48</v>
      </c>
      <c r="B13" s="76" t="s">
        <v>3</v>
      </c>
      <c r="C13" s="76" t="s">
        <v>7</v>
      </c>
      <c r="D13" s="77" t="s">
        <v>101</v>
      </c>
      <c r="E13" s="78"/>
      <c r="F13" s="75">
        <f t="shared" si="1"/>
        <v>521.7</v>
      </c>
      <c r="G13" s="75">
        <f t="shared" si="1"/>
        <v>521.7</v>
      </c>
      <c r="H13" s="75">
        <f t="shared" si="1"/>
        <v>521.7</v>
      </c>
      <c r="I13" s="75">
        <f t="shared" si="0"/>
        <v>100</v>
      </c>
      <c r="J13" s="32"/>
      <c r="K13" s="32"/>
      <c r="L13" s="32" t="s">
        <v>72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39.5" customHeight="1">
      <c r="A14" s="34" t="s">
        <v>68</v>
      </c>
      <c r="B14" s="76" t="s">
        <v>3</v>
      </c>
      <c r="C14" s="76" t="s">
        <v>7</v>
      </c>
      <c r="D14" s="77" t="s">
        <v>99</v>
      </c>
      <c r="E14" s="78">
        <v>100</v>
      </c>
      <c r="F14" s="75">
        <v>521.7</v>
      </c>
      <c r="G14" s="75">
        <v>521.7</v>
      </c>
      <c r="H14" s="170">
        <v>521.7</v>
      </c>
      <c r="I14" s="75">
        <f t="shared" si="0"/>
        <v>100</v>
      </c>
      <c r="J14" s="32"/>
      <c r="K14" s="32" t="s">
        <v>72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10" s="57" customFormat="1" ht="127.5" customHeight="1">
      <c r="A15" s="165" t="s">
        <v>22</v>
      </c>
      <c r="B15" s="161" t="s">
        <v>3</v>
      </c>
      <c r="C15" s="161" t="s">
        <v>8</v>
      </c>
      <c r="D15" s="166"/>
      <c r="E15" s="163"/>
      <c r="F15" s="164">
        <f>F16</f>
        <v>3559.1000000000004</v>
      </c>
      <c r="G15" s="164">
        <f>G16</f>
        <v>3559.1000000000004</v>
      </c>
      <c r="H15" s="164">
        <f>H16</f>
        <v>3553.0000000000005</v>
      </c>
      <c r="I15" s="164">
        <f t="shared" si="0"/>
        <v>99.82860835604507</v>
      </c>
      <c r="J15" s="57" t="s">
        <v>72</v>
      </c>
    </row>
    <row r="16" spans="1:9" ht="32.25" customHeight="1">
      <c r="A16" s="35" t="s">
        <v>49</v>
      </c>
      <c r="B16" s="76" t="s">
        <v>3</v>
      </c>
      <c r="C16" s="76" t="s">
        <v>8</v>
      </c>
      <c r="D16" s="80" t="s">
        <v>103</v>
      </c>
      <c r="E16" s="78"/>
      <c r="F16" s="75">
        <f>F17+F22</f>
        <v>3559.1000000000004</v>
      </c>
      <c r="G16" s="75">
        <f>G17+G22</f>
        <v>3559.1000000000004</v>
      </c>
      <c r="H16" s="75">
        <f>H17+H22</f>
        <v>3553.0000000000005</v>
      </c>
      <c r="I16" s="88">
        <f t="shared" si="0"/>
        <v>99.82860835604507</v>
      </c>
    </row>
    <row r="17" spans="1:9" ht="30.75" customHeight="1">
      <c r="A17" s="35" t="s">
        <v>50</v>
      </c>
      <c r="B17" s="76" t="s">
        <v>3</v>
      </c>
      <c r="C17" s="76" t="s">
        <v>8</v>
      </c>
      <c r="D17" s="80" t="s">
        <v>104</v>
      </c>
      <c r="E17" s="78"/>
      <c r="F17" s="75">
        <f>F18</f>
        <v>3555.3</v>
      </c>
      <c r="G17" s="75">
        <f>G18</f>
        <v>3555.3</v>
      </c>
      <c r="H17" s="75">
        <f>H18</f>
        <v>3549.2000000000003</v>
      </c>
      <c r="I17" s="75">
        <f t="shared" si="0"/>
        <v>99.82842516805896</v>
      </c>
    </row>
    <row r="18" spans="1:12" ht="33" customHeight="1">
      <c r="A18" s="35" t="s">
        <v>51</v>
      </c>
      <c r="B18" s="76" t="s">
        <v>3</v>
      </c>
      <c r="C18" s="76" t="s">
        <v>8</v>
      </c>
      <c r="D18" s="80" t="s">
        <v>102</v>
      </c>
      <c r="E18" s="78"/>
      <c r="F18" s="75">
        <f>SUM(F19:F21)</f>
        <v>3555.3</v>
      </c>
      <c r="G18" s="75">
        <f>SUM(G19:G21)</f>
        <v>3555.3</v>
      </c>
      <c r="H18" s="75">
        <f>SUM(H19:H21)</f>
        <v>3549.2000000000003</v>
      </c>
      <c r="I18" s="75">
        <f t="shared" si="0"/>
        <v>99.82842516805896</v>
      </c>
      <c r="L18" s="26" t="s">
        <v>72</v>
      </c>
    </row>
    <row r="19" spans="1:11" ht="133.5" customHeight="1">
      <c r="A19" s="34" t="s">
        <v>68</v>
      </c>
      <c r="B19" s="76" t="s">
        <v>3</v>
      </c>
      <c r="C19" s="76" t="s">
        <v>8</v>
      </c>
      <c r="D19" s="80" t="s">
        <v>102</v>
      </c>
      <c r="E19" s="78">
        <v>100</v>
      </c>
      <c r="F19" s="82">
        <v>3026.8</v>
      </c>
      <c r="G19" s="82">
        <v>3026.8</v>
      </c>
      <c r="H19" s="82">
        <v>3026.8</v>
      </c>
      <c r="I19" s="75">
        <f t="shared" si="0"/>
        <v>100</v>
      </c>
      <c r="K19" s="26" t="s">
        <v>72</v>
      </c>
    </row>
    <row r="20" spans="1:9" ht="48" customHeight="1">
      <c r="A20" s="35" t="s">
        <v>69</v>
      </c>
      <c r="B20" s="76" t="s">
        <v>3</v>
      </c>
      <c r="C20" s="76" t="s">
        <v>8</v>
      </c>
      <c r="D20" s="80" t="s">
        <v>102</v>
      </c>
      <c r="E20" s="78">
        <v>200</v>
      </c>
      <c r="F20" s="81">
        <v>512</v>
      </c>
      <c r="G20" s="81">
        <v>512</v>
      </c>
      <c r="H20" s="78">
        <v>505.9</v>
      </c>
      <c r="I20" s="75">
        <f t="shared" si="0"/>
        <v>98.80859375</v>
      </c>
    </row>
    <row r="21" spans="1:9" ht="24" customHeight="1">
      <c r="A21" s="35" t="s">
        <v>67</v>
      </c>
      <c r="B21" s="76" t="s">
        <v>3</v>
      </c>
      <c r="C21" s="76" t="s">
        <v>8</v>
      </c>
      <c r="D21" s="80" t="s">
        <v>102</v>
      </c>
      <c r="E21" s="78">
        <v>800</v>
      </c>
      <c r="F21" s="82">
        <v>16.5</v>
      </c>
      <c r="G21" s="82">
        <v>16.5</v>
      </c>
      <c r="H21" s="78">
        <v>16.5</v>
      </c>
      <c r="I21" s="75">
        <f t="shared" si="0"/>
        <v>100</v>
      </c>
    </row>
    <row r="22" spans="1:9" ht="35.25" customHeight="1">
      <c r="A22" s="35" t="s">
        <v>52</v>
      </c>
      <c r="B22" s="76" t="s">
        <v>3</v>
      </c>
      <c r="C22" s="76" t="s">
        <v>8</v>
      </c>
      <c r="D22" s="80" t="s">
        <v>105</v>
      </c>
      <c r="E22" s="78"/>
      <c r="F22" s="73">
        <v>3.8</v>
      </c>
      <c r="G22" s="73">
        <v>3.8</v>
      </c>
      <c r="H22" s="78">
        <v>3.8</v>
      </c>
      <c r="I22" s="75">
        <f t="shared" si="0"/>
        <v>100</v>
      </c>
    </row>
    <row r="23" spans="1:9" ht="79.5" customHeight="1">
      <c r="A23" s="35" t="s">
        <v>53</v>
      </c>
      <c r="B23" s="76" t="s">
        <v>3</v>
      </c>
      <c r="C23" s="76" t="s">
        <v>8</v>
      </c>
      <c r="D23" s="80" t="s">
        <v>106</v>
      </c>
      <c r="E23" s="78"/>
      <c r="F23" s="73">
        <v>3.8</v>
      </c>
      <c r="G23" s="73">
        <v>3.8</v>
      </c>
      <c r="H23" s="78">
        <v>3.8</v>
      </c>
      <c r="I23" s="75">
        <f t="shared" si="0"/>
        <v>100</v>
      </c>
    </row>
    <row r="24" spans="1:12" ht="49.5" customHeight="1">
      <c r="A24" s="35" t="s">
        <v>69</v>
      </c>
      <c r="B24" s="76" t="s">
        <v>3</v>
      </c>
      <c r="C24" s="76" t="s">
        <v>8</v>
      </c>
      <c r="D24" s="80" t="s">
        <v>106</v>
      </c>
      <c r="E24" s="78">
        <v>200</v>
      </c>
      <c r="F24" s="73">
        <v>3.8</v>
      </c>
      <c r="G24" s="73">
        <v>3.8</v>
      </c>
      <c r="H24" s="78">
        <v>3.8</v>
      </c>
      <c r="I24" s="75">
        <f t="shared" si="0"/>
        <v>100</v>
      </c>
      <c r="L24" s="26" t="s">
        <v>72</v>
      </c>
    </row>
    <row r="25" spans="1:10" s="57" customFormat="1" ht="80.25" customHeight="1">
      <c r="A25" s="167" t="s">
        <v>39</v>
      </c>
      <c r="B25" s="161" t="s">
        <v>3</v>
      </c>
      <c r="C25" s="161" t="s">
        <v>40</v>
      </c>
      <c r="D25" s="166"/>
      <c r="E25" s="168"/>
      <c r="F25" s="169">
        <f aca="true" t="shared" si="2" ref="F25:H28">F26</f>
        <v>53.6</v>
      </c>
      <c r="G25" s="169">
        <f t="shared" si="2"/>
        <v>53.6</v>
      </c>
      <c r="H25" s="169">
        <f t="shared" si="2"/>
        <v>53.6</v>
      </c>
      <c r="I25" s="164">
        <f t="shared" si="0"/>
        <v>100</v>
      </c>
      <c r="J25" s="57" t="s">
        <v>72</v>
      </c>
    </row>
    <row r="26" spans="1:9" ht="35.25" customHeight="1">
      <c r="A26" s="35" t="s">
        <v>49</v>
      </c>
      <c r="B26" s="76" t="s">
        <v>3</v>
      </c>
      <c r="C26" s="76" t="s">
        <v>40</v>
      </c>
      <c r="D26" s="80" t="s">
        <v>103</v>
      </c>
      <c r="E26" s="78"/>
      <c r="F26" s="92">
        <f t="shared" si="2"/>
        <v>53.6</v>
      </c>
      <c r="G26" s="92">
        <f t="shared" si="2"/>
        <v>53.6</v>
      </c>
      <c r="H26" s="92">
        <f t="shared" si="2"/>
        <v>53.6</v>
      </c>
      <c r="I26" s="88">
        <f t="shared" si="0"/>
        <v>100</v>
      </c>
    </row>
    <row r="27" spans="1:9" ht="30.75" customHeight="1">
      <c r="A27" s="35" t="s">
        <v>50</v>
      </c>
      <c r="B27" s="76" t="s">
        <v>3</v>
      </c>
      <c r="C27" s="76" t="s">
        <v>40</v>
      </c>
      <c r="D27" s="80" t="s">
        <v>104</v>
      </c>
      <c r="E27" s="78"/>
      <c r="F27" s="92">
        <f t="shared" si="2"/>
        <v>53.6</v>
      </c>
      <c r="G27" s="92">
        <f t="shared" si="2"/>
        <v>53.6</v>
      </c>
      <c r="H27" s="92">
        <f t="shared" si="2"/>
        <v>53.6</v>
      </c>
      <c r="I27" s="88">
        <f t="shared" si="0"/>
        <v>100</v>
      </c>
    </row>
    <row r="28" spans="1:9" ht="47.25" customHeight="1">
      <c r="A28" s="35" t="s">
        <v>54</v>
      </c>
      <c r="B28" s="76" t="s">
        <v>3</v>
      </c>
      <c r="C28" s="76" t="s">
        <v>40</v>
      </c>
      <c r="D28" s="80" t="s">
        <v>102</v>
      </c>
      <c r="E28" s="78"/>
      <c r="F28" s="92">
        <f t="shared" si="2"/>
        <v>53.6</v>
      </c>
      <c r="G28" s="92">
        <f t="shared" si="2"/>
        <v>53.6</v>
      </c>
      <c r="H28" s="92">
        <f t="shared" si="2"/>
        <v>53.6</v>
      </c>
      <c r="I28" s="88">
        <f t="shared" si="0"/>
        <v>100</v>
      </c>
    </row>
    <row r="29" spans="1:9" ht="18.75" customHeight="1">
      <c r="A29" s="35" t="s">
        <v>71</v>
      </c>
      <c r="B29" s="76" t="s">
        <v>3</v>
      </c>
      <c r="C29" s="76" t="s">
        <v>40</v>
      </c>
      <c r="D29" s="80" t="s">
        <v>102</v>
      </c>
      <c r="E29" s="78">
        <v>500</v>
      </c>
      <c r="F29" s="92">
        <v>53.6</v>
      </c>
      <c r="G29" s="92">
        <v>53.6</v>
      </c>
      <c r="H29" s="92">
        <v>53.6</v>
      </c>
      <c r="I29" s="88">
        <f t="shared" si="0"/>
        <v>100</v>
      </c>
    </row>
    <row r="30" spans="1:9" ht="66.75" customHeight="1">
      <c r="A30" s="231" t="s">
        <v>114</v>
      </c>
      <c r="B30" s="232" t="s">
        <v>3</v>
      </c>
      <c r="C30" s="232" t="s">
        <v>82</v>
      </c>
      <c r="D30" s="232" t="s">
        <v>115</v>
      </c>
      <c r="E30" s="233"/>
      <c r="F30" s="234">
        <f aca="true" t="shared" si="3" ref="F30:H31">F31</f>
        <v>390.2</v>
      </c>
      <c r="G30" s="234">
        <f t="shared" si="3"/>
        <v>390.2</v>
      </c>
      <c r="H30" s="234">
        <f t="shared" si="3"/>
        <v>390.2</v>
      </c>
      <c r="I30" s="235">
        <v>100</v>
      </c>
    </row>
    <row r="31" spans="1:13" ht="41.25" customHeight="1">
      <c r="A31" s="35" t="s">
        <v>116</v>
      </c>
      <c r="B31" s="76" t="s">
        <v>3</v>
      </c>
      <c r="C31" s="76" t="s">
        <v>82</v>
      </c>
      <c r="D31" s="76" t="s">
        <v>117</v>
      </c>
      <c r="E31" s="78"/>
      <c r="F31" s="92">
        <f t="shared" si="3"/>
        <v>390.2</v>
      </c>
      <c r="G31" s="92">
        <f t="shared" si="3"/>
        <v>390.2</v>
      </c>
      <c r="H31" s="92">
        <f t="shared" si="3"/>
        <v>390.2</v>
      </c>
      <c r="I31" s="88">
        <v>100</v>
      </c>
      <c r="M31" s="26" t="s">
        <v>72</v>
      </c>
    </row>
    <row r="32" spans="1:9" ht="18.75" customHeight="1">
      <c r="A32" s="35" t="s">
        <v>67</v>
      </c>
      <c r="B32" s="76" t="s">
        <v>3</v>
      </c>
      <c r="C32" s="76" t="s">
        <v>82</v>
      </c>
      <c r="D32" s="76" t="s">
        <v>117</v>
      </c>
      <c r="E32" s="78">
        <v>800</v>
      </c>
      <c r="F32" s="92">
        <v>390.2</v>
      </c>
      <c r="G32" s="92">
        <v>390.2</v>
      </c>
      <c r="H32" s="92">
        <v>390.2</v>
      </c>
      <c r="I32" s="88">
        <v>100</v>
      </c>
    </row>
    <row r="33" spans="1:9" ht="23.25" customHeight="1">
      <c r="A33" s="167" t="s">
        <v>55</v>
      </c>
      <c r="B33" s="161" t="s">
        <v>3</v>
      </c>
      <c r="C33" s="161" t="s">
        <v>41</v>
      </c>
      <c r="D33" s="166"/>
      <c r="E33" s="168"/>
      <c r="F33" s="164">
        <f>F34+F38+F41+F44+F47+F50</f>
        <v>140.1</v>
      </c>
      <c r="G33" s="164">
        <f>G34+G38+G41+G44+G47+G50</f>
        <v>140.1</v>
      </c>
      <c r="H33" s="164">
        <f>H34+H38+H41+H44+H47+H50</f>
        <v>140.1</v>
      </c>
      <c r="I33" s="164">
        <f t="shared" si="0"/>
        <v>100</v>
      </c>
    </row>
    <row r="34" spans="1:14" ht="66" customHeight="1">
      <c r="A34" s="49" t="s">
        <v>84</v>
      </c>
      <c r="B34" s="76" t="s">
        <v>3</v>
      </c>
      <c r="C34" s="76" t="s">
        <v>41</v>
      </c>
      <c r="D34" s="134" t="s">
        <v>107</v>
      </c>
      <c r="E34" s="87"/>
      <c r="F34" s="88">
        <f aca="true" t="shared" si="4" ref="F34:H36">F35</f>
        <v>2.5</v>
      </c>
      <c r="G34" s="88">
        <f t="shared" si="4"/>
        <v>2.5</v>
      </c>
      <c r="H34" s="88">
        <f t="shared" si="4"/>
        <v>2.5</v>
      </c>
      <c r="I34" s="75">
        <f t="shared" si="0"/>
        <v>100</v>
      </c>
      <c r="J34" s="26" t="s">
        <v>72</v>
      </c>
      <c r="L34" s="26" t="s">
        <v>72</v>
      </c>
      <c r="N34" s="26" t="s">
        <v>72</v>
      </c>
    </row>
    <row r="35" spans="1:13" ht="56.25" customHeight="1">
      <c r="A35" s="38" t="s">
        <v>85</v>
      </c>
      <c r="B35" s="76" t="s">
        <v>3</v>
      </c>
      <c r="C35" s="76" t="s">
        <v>41</v>
      </c>
      <c r="D35" s="90" t="s">
        <v>108</v>
      </c>
      <c r="E35" s="89"/>
      <c r="F35" s="88">
        <f t="shared" si="4"/>
        <v>2.5</v>
      </c>
      <c r="G35" s="88">
        <f t="shared" si="4"/>
        <v>2.5</v>
      </c>
      <c r="H35" s="88">
        <f t="shared" si="4"/>
        <v>2.5</v>
      </c>
      <c r="I35" s="75">
        <f aca="true" t="shared" si="5" ref="I35:I46">H35/G35*100</f>
        <v>100</v>
      </c>
      <c r="K35" s="26" t="s">
        <v>72</v>
      </c>
      <c r="M35" s="26" t="s">
        <v>72</v>
      </c>
    </row>
    <row r="36" spans="1:11" ht="42" customHeight="1">
      <c r="A36" s="37" t="s">
        <v>56</v>
      </c>
      <c r="B36" s="76" t="s">
        <v>3</v>
      </c>
      <c r="C36" s="76" t="s">
        <v>41</v>
      </c>
      <c r="D36" s="90" t="s">
        <v>109</v>
      </c>
      <c r="E36" s="78"/>
      <c r="F36" s="88">
        <f t="shared" si="4"/>
        <v>2.5</v>
      </c>
      <c r="G36" s="88">
        <f t="shared" si="4"/>
        <v>2.5</v>
      </c>
      <c r="H36" s="88">
        <f t="shared" si="4"/>
        <v>2.5</v>
      </c>
      <c r="I36" s="75">
        <f t="shared" si="5"/>
        <v>100</v>
      </c>
      <c r="J36" s="26" t="s">
        <v>72</v>
      </c>
      <c r="K36" s="26" t="s">
        <v>72</v>
      </c>
    </row>
    <row r="37" spans="1:9" ht="49.5" customHeight="1">
      <c r="A37" s="35" t="s">
        <v>69</v>
      </c>
      <c r="B37" s="76" t="s">
        <v>3</v>
      </c>
      <c r="C37" s="76" t="s">
        <v>41</v>
      </c>
      <c r="D37" s="90" t="s">
        <v>109</v>
      </c>
      <c r="E37" s="78">
        <v>200</v>
      </c>
      <c r="F37" s="88">
        <v>2.5</v>
      </c>
      <c r="G37" s="88">
        <v>2.5</v>
      </c>
      <c r="H37" s="93">
        <v>2.5</v>
      </c>
      <c r="I37" s="75">
        <f t="shared" si="5"/>
        <v>100</v>
      </c>
    </row>
    <row r="38" spans="1:9" ht="114" customHeight="1">
      <c r="A38" s="35" t="s">
        <v>171</v>
      </c>
      <c r="B38" s="76" t="s">
        <v>3</v>
      </c>
      <c r="C38" s="76" t="s">
        <v>41</v>
      </c>
      <c r="D38" s="90" t="s">
        <v>158</v>
      </c>
      <c r="E38" s="78"/>
      <c r="F38" s="75">
        <f aca="true" t="shared" si="6" ref="F38:H39">F39</f>
        <v>29.8</v>
      </c>
      <c r="G38" s="75">
        <f t="shared" si="6"/>
        <v>29.8</v>
      </c>
      <c r="H38" s="75">
        <f t="shared" si="6"/>
        <v>29.8</v>
      </c>
      <c r="I38" s="75">
        <f>H38/G38*100</f>
        <v>100</v>
      </c>
    </row>
    <row r="39" spans="1:9" ht="49.5" customHeight="1">
      <c r="A39" s="37" t="s">
        <v>56</v>
      </c>
      <c r="B39" s="76" t="s">
        <v>3</v>
      </c>
      <c r="C39" s="76" t="s">
        <v>41</v>
      </c>
      <c r="D39" s="90" t="s">
        <v>157</v>
      </c>
      <c r="E39" s="78"/>
      <c r="F39" s="75">
        <f t="shared" si="6"/>
        <v>29.8</v>
      </c>
      <c r="G39" s="75">
        <f t="shared" si="6"/>
        <v>29.8</v>
      </c>
      <c r="H39" s="75">
        <f t="shared" si="6"/>
        <v>29.8</v>
      </c>
      <c r="I39" s="75">
        <f>H39/G39*100</f>
        <v>100</v>
      </c>
    </row>
    <row r="40" spans="1:9" ht="49.5" customHeight="1">
      <c r="A40" s="35" t="s">
        <v>69</v>
      </c>
      <c r="B40" s="76" t="s">
        <v>3</v>
      </c>
      <c r="C40" s="76" t="s">
        <v>41</v>
      </c>
      <c r="D40" s="90" t="s">
        <v>157</v>
      </c>
      <c r="E40" s="78">
        <v>200</v>
      </c>
      <c r="F40" s="75">
        <v>29.8</v>
      </c>
      <c r="G40" s="75">
        <v>29.8</v>
      </c>
      <c r="H40" s="78">
        <v>29.8</v>
      </c>
      <c r="I40" s="75">
        <f>H40/G40*100</f>
        <v>100</v>
      </c>
    </row>
    <row r="41" spans="1:9" ht="94.5" customHeight="1">
      <c r="A41" s="35" t="s">
        <v>172</v>
      </c>
      <c r="B41" s="76" t="s">
        <v>3</v>
      </c>
      <c r="C41" s="76" t="s">
        <v>41</v>
      </c>
      <c r="D41" s="90" t="s">
        <v>110</v>
      </c>
      <c r="E41" s="78"/>
      <c r="F41" s="75">
        <f aca="true" t="shared" si="7" ref="F41:H42">F42</f>
        <v>92.5</v>
      </c>
      <c r="G41" s="75">
        <f t="shared" si="7"/>
        <v>92.5</v>
      </c>
      <c r="H41" s="75">
        <f t="shared" si="7"/>
        <v>92.5</v>
      </c>
      <c r="I41" s="75">
        <f t="shared" si="5"/>
        <v>100</v>
      </c>
    </row>
    <row r="42" spans="1:11" ht="46.5" customHeight="1">
      <c r="A42" s="37" t="s">
        <v>56</v>
      </c>
      <c r="B42" s="76" t="s">
        <v>3</v>
      </c>
      <c r="C42" s="76" t="s">
        <v>41</v>
      </c>
      <c r="D42" s="90" t="s">
        <v>111</v>
      </c>
      <c r="E42" s="78"/>
      <c r="F42" s="75">
        <f t="shared" si="7"/>
        <v>92.5</v>
      </c>
      <c r="G42" s="75">
        <f t="shared" si="7"/>
        <v>92.5</v>
      </c>
      <c r="H42" s="75">
        <f t="shared" si="7"/>
        <v>92.5</v>
      </c>
      <c r="I42" s="75">
        <f t="shared" si="5"/>
        <v>100</v>
      </c>
      <c r="K42" s="26" t="s">
        <v>72</v>
      </c>
    </row>
    <row r="43" spans="1:9" ht="46.5" customHeight="1">
      <c r="A43" s="35" t="s">
        <v>69</v>
      </c>
      <c r="B43" s="76" t="s">
        <v>3</v>
      </c>
      <c r="C43" s="76" t="s">
        <v>41</v>
      </c>
      <c r="D43" s="90" t="s">
        <v>111</v>
      </c>
      <c r="E43" s="78">
        <v>200</v>
      </c>
      <c r="F43" s="75">
        <v>92.5</v>
      </c>
      <c r="G43" s="75">
        <v>92.5</v>
      </c>
      <c r="H43" s="78">
        <v>92.5</v>
      </c>
      <c r="I43" s="75">
        <f t="shared" si="5"/>
        <v>100</v>
      </c>
    </row>
    <row r="44" spans="1:9" ht="72" customHeight="1">
      <c r="A44" s="38" t="s">
        <v>173</v>
      </c>
      <c r="B44" s="76" t="s">
        <v>3</v>
      </c>
      <c r="C44" s="76" t="s">
        <v>41</v>
      </c>
      <c r="D44" s="90" t="s">
        <v>112</v>
      </c>
      <c r="E44" s="89"/>
      <c r="F44" s="75">
        <f aca="true" t="shared" si="8" ref="F44:H51">F45</f>
        <v>13.3</v>
      </c>
      <c r="G44" s="75">
        <f t="shared" si="8"/>
        <v>13.3</v>
      </c>
      <c r="H44" s="75">
        <f t="shared" si="8"/>
        <v>13.3</v>
      </c>
      <c r="I44" s="75">
        <f t="shared" si="5"/>
        <v>100</v>
      </c>
    </row>
    <row r="45" spans="1:11" ht="50.25" customHeight="1">
      <c r="A45" s="37" t="s">
        <v>56</v>
      </c>
      <c r="B45" s="76" t="s">
        <v>3</v>
      </c>
      <c r="C45" s="76" t="s">
        <v>41</v>
      </c>
      <c r="D45" s="90" t="s">
        <v>113</v>
      </c>
      <c r="E45" s="78"/>
      <c r="F45" s="75">
        <f t="shared" si="8"/>
        <v>13.3</v>
      </c>
      <c r="G45" s="75">
        <f t="shared" si="8"/>
        <v>13.3</v>
      </c>
      <c r="H45" s="75">
        <f t="shared" si="8"/>
        <v>13.3</v>
      </c>
      <c r="I45" s="75">
        <f t="shared" si="5"/>
        <v>100</v>
      </c>
      <c r="K45" s="26" t="s">
        <v>72</v>
      </c>
    </row>
    <row r="46" spans="1:9" ht="51" customHeight="1">
      <c r="A46" s="35" t="s">
        <v>69</v>
      </c>
      <c r="B46" s="76" t="s">
        <v>3</v>
      </c>
      <c r="C46" s="76" t="s">
        <v>41</v>
      </c>
      <c r="D46" s="90" t="s">
        <v>113</v>
      </c>
      <c r="E46" s="78">
        <v>200</v>
      </c>
      <c r="F46" s="75">
        <v>13.3</v>
      </c>
      <c r="G46" s="75">
        <v>13.3</v>
      </c>
      <c r="H46" s="78">
        <v>13.3</v>
      </c>
      <c r="I46" s="75">
        <f t="shared" si="5"/>
        <v>100</v>
      </c>
    </row>
    <row r="47" spans="1:9" ht="94.5" customHeight="1">
      <c r="A47" s="38" t="s">
        <v>175</v>
      </c>
      <c r="B47" s="236" t="s">
        <v>3</v>
      </c>
      <c r="C47" s="236" t="s">
        <v>41</v>
      </c>
      <c r="D47" s="237" t="s">
        <v>176</v>
      </c>
      <c r="E47" s="89"/>
      <c r="F47" s="238">
        <f t="shared" si="8"/>
        <v>1</v>
      </c>
      <c r="G47" s="238">
        <f t="shared" si="8"/>
        <v>1</v>
      </c>
      <c r="H47" s="238">
        <f t="shared" si="8"/>
        <v>1</v>
      </c>
      <c r="I47" s="238">
        <f aca="true" t="shared" si="9" ref="I47:I52">H47/G47*100</f>
        <v>100</v>
      </c>
    </row>
    <row r="48" spans="1:9" ht="39.75" customHeight="1">
      <c r="A48" s="37" t="s">
        <v>56</v>
      </c>
      <c r="B48" s="76" t="s">
        <v>3</v>
      </c>
      <c r="C48" s="76" t="s">
        <v>41</v>
      </c>
      <c r="D48" s="90" t="s">
        <v>177</v>
      </c>
      <c r="E48" s="78"/>
      <c r="F48" s="75">
        <f t="shared" si="8"/>
        <v>1</v>
      </c>
      <c r="G48" s="75">
        <f t="shared" si="8"/>
        <v>1</v>
      </c>
      <c r="H48" s="75">
        <f t="shared" si="8"/>
        <v>1</v>
      </c>
      <c r="I48" s="75">
        <f t="shared" si="9"/>
        <v>100</v>
      </c>
    </row>
    <row r="49" spans="1:9" ht="51" customHeight="1">
      <c r="A49" s="35" t="s">
        <v>69</v>
      </c>
      <c r="B49" s="76" t="s">
        <v>3</v>
      </c>
      <c r="C49" s="76" t="s">
        <v>41</v>
      </c>
      <c r="D49" s="90" t="s">
        <v>177</v>
      </c>
      <c r="E49" s="78">
        <v>200</v>
      </c>
      <c r="F49" s="75">
        <v>1</v>
      </c>
      <c r="G49" s="75">
        <v>1</v>
      </c>
      <c r="H49" s="78">
        <v>1</v>
      </c>
      <c r="I49" s="75">
        <f t="shared" si="9"/>
        <v>100</v>
      </c>
    </row>
    <row r="50" spans="1:9" ht="69.75" customHeight="1">
      <c r="A50" s="38" t="s">
        <v>174</v>
      </c>
      <c r="B50" s="236" t="s">
        <v>3</v>
      </c>
      <c r="C50" s="236" t="s">
        <v>41</v>
      </c>
      <c r="D50" s="237" t="s">
        <v>155</v>
      </c>
      <c r="E50" s="89"/>
      <c r="F50" s="238">
        <f t="shared" si="8"/>
        <v>1</v>
      </c>
      <c r="G50" s="238">
        <f t="shared" si="8"/>
        <v>1</v>
      </c>
      <c r="H50" s="238">
        <f t="shared" si="8"/>
        <v>1</v>
      </c>
      <c r="I50" s="238">
        <f t="shared" si="9"/>
        <v>100</v>
      </c>
    </row>
    <row r="51" spans="1:9" ht="36.75" customHeight="1">
      <c r="A51" s="37" t="s">
        <v>56</v>
      </c>
      <c r="B51" s="76" t="s">
        <v>3</v>
      </c>
      <c r="C51" s="76" t="s">
        <v>41</v>
      </c>
      <c r="D51" s="90" t="s">
        <v>156</v>
      </c>
      <c r="E51" s="78"/>
      <c r="F51" s="75">
        <f t="shared" si="8"/>
        <v>1</v>
      </c>
      <c r="G51" s="75">
        <f t="shared" si="8"/>
        <v>1</v>
      </c>
      <c r="H51" s="75">
        <f t="shared" si="8"/>
        <v>1</v>
      </c>
      <c r="I51" s="75">
        <f t="shared" si="9"/>
        <v>100</v>
      </c>
    </row>
    <row r="52" spans="1:9" ht="51" customHeight="1">
      <c r="A52" s="35" t="s">
        <v>69</v>
      </c>
      <c r="B52" s="76" t="s">
        <v>3</v>
      </c>
      <c r="C52" s="76" t="s">
        <v>41</v>
      </c>
      <c r="D52" s="90" t="s">
        <v>156</v>
      </c>
      <c r="E52" s="78">
        <v>200</v>
      </c>
      <c r="F52" s="75">
        <v>1</v>
      </c>
      <c r="G52" s="75">
        <v>1</v>
      </c>
      <c r="H52" s="78">
        <v>1</v>
      </c>
      <c r="I52" s="75">
        <f t="shared" si="9"/>
        <v>100</v>
      </c>
    </row>
    <row r="53" spans="1:9" s="57" customFormat="1" ht="18" customHeight="1">
      <c r="A53" s="141" t="s">
        <v>17</v>
      </c>
      <c r="B53" s="142" t="s">
        <v>7</v>
      </c>
      <c r="C53" s="142"/>
      <c r="D53" s="144"/>
      <c r="E53" s="145"/>
      <c r="F53" s="146">
        <f>F54</f>
        <v>201.1</v>
      </c>
      <c r="G53" s="146">
        <f>G54</f>
        <v>201.1</v>
      </c>
      <c r="H53" s="146">
        <f>H54</f>
        <v>201.1</v>
      </c>
      <c r="I53" s="146">
        <f aca="true" t="shared" si="10" ref="I53:I64">H53/G53*100</f>
        <v>100</v>
      </c>
    </row>
    <row r="54" spans="1:10" s="57" customFormat="1" ht="37.5" customHeight="1">
      <c r="A54" s="20" t="s">
        <v>18</v>
      </c>
      <c r="B54" s="83" t="s">
        <v>7</v>
      </c>
      <c r="C54" s="83" t="s">
        <v>5</v>
      </c>
      <c r="D54" s="135"/>
      <c r="E54" s="84"/>
      <c r="F54" s="86">
        <f>F55</f>
        <v>201.1</v>
      </c>
      <c r="G54" s="86">
        <f aca="true" t="shared" si="11" ref="G54:H56">G55</f>
        <v>201.1</v>
      </c>
      <c r="H54" s="86">
        <f t="shared" si="11"/>
        <v>201.1</v>
      </c>
      <c r="I54" s="86">
        <f t="shared" si="10"/>
        <v>100</v>
      </c>
      <c r="J54" s="57" t="s">
        <v>72</v>
      </c>
    </row>
    <row r="55" spans="1:9" ht="35.25" customHeight="1">
      <c r="A55" s="37" t="s">
        <v>49</v>
      </c>
      <c r="B55" s="76" t="s">
        <v>7</v>
      </c>
      <c r="C55" s="76" t="s">
        <v>5</v>
      </c>
      <c r="D55" s="90" t="s">
        <v>103</v>
      </c>
      <c r="E55" s="78"/>
      <c r="F55" s="88">
        <f>F56</f>
        <v>201.1</v>
      </c>
      <c r="G55" s="88">
        <f t="shared" si="11"/>
        <v>201.1</v>
      </c>
      <c r="H55" s="88">
        <f t="shared" si="11"/>
        <v>201.1</v>
      </c>
      <c r="I55" s="75">
        <f t="shared" si="10"/>
        <v>100</v>
      </c>
    </row>
    <row r="56" spans="1:11" ht="38.25" customHeight="1">
      <c r="A56" s="37" t="s">
        <v>57</v>
      </c>
      <c r="B56" s="76" t="s">
        <v>7</v>
      </c>
      <c r="C56" s="76" t="s">
        <v>5</v>
      </c>
      <c r="D56" s="90" t="s">
        <v>119</v>
      </c>
      <c r="E56" s="78"/>
      <c r="F56" s="88">
        <f>F57</f>
        <v>201.1</v>
      </c>
      <c r="G56" s="88">
        <f t="shared" si="11"/>
        <v>201.1</v>
      </c>
      <c r="H56" s="88">
        <f t="shared" si="11"/>
        <v>201.1</v>
      </c>
      <c r="I56" s="75">
        <f t="shared" si="10"/>
        <v>100</v>
      </c>
      <c r="K56" s="26" t="s">
        <v>72</v>
      </c>
    </row>
    <row r="57" spans="1:9" ht="135" customHeight="1">
      <c r="A57" s="34" t="s">
        <v>68</v>
      </c>
      <c r="B57" s="76" t="s">
        <v>7</v>
      </c>
      <c r="C57" s="76" t="s">
        <v>5</v>
      </c>
      <c r="D57" s="90" t="s">
        <v>118</v>
      </c>
      <c r="E57" s="91">
        <v>100</v>
      </c>
      <c r="F57" s="88">
        <v>201.1</v>
      </c>
      <c r="G57" s="88">
        <v>201.1</v>
      </c>
      <c r="H57" s="219">
        <v>201.1</v>
      </c>
      <c r="I57" s="75">
        <f t="shared" si="10"/>
        <v>100</v>
      </c>
    </row>
    <row r="58" spans="1:11" s="57" customFormat="1" ht="48" customHeight="1">
      <c r="A58" s="152" t="s">
        <v>11</v>
      </c>
      <c r="B58" s="142" t="s">
        <v>5</v>
      </c>
      <c r="C58" s="143"/>
      <c r="D58" s="144"/>
      <c r="E58" s="145"/>
      <c r="F58" s="146">
        <f>F59</f>
        <v>4.5</v>
      </c>
      <c r="G58" s="146">
        <f>G59</f>
        <v>4.5</v>
      </c>
      <c r="H58" s="146">
        <f>H59</f>
        <v>4.5</v>
      </c>
      <c r="I58" s="146">
        <f t="shared" si="10"/>
        <v>100</v>
      </c>
      <c r="K58" s="57" t="s">
        <v>72</v>
      </c>
    </row>
    <row r="59" spans="1:9" ht="36" customHeight="1">
      <c r="A59" s="133" t="s">
        <v>98</v>
      </c>
      <c r="B59" s="83" t="s">
        <v>5</v>
      </c>
      <c r="C59" s="83" t="s">
        <v>27</v>
      </c>
      <c r="D59" s="132"/>
      <c r="E59" s="79"/>
      <c r="F59" s="86">
        <f>F60</f>
        <v>4.5</v>
      </c>
      <c r="G59" s="86">
        <f aca="true" t="shared" si="12" ref="G59:H61">G60</f>
        <v>4.5</v>
      </c>
      <c r="H59" s="86">
        <f t="shared" si="12"/>
        <v>4.5</v>
      </c>
      <c r="I59" s="86">
        <f t="shared" si="10"/>
        <v>100</v>
      </c>
    </row>
    <row r="60" spans="1:11" ht="96" customHeight="1">
      <c r="A60" s="38" t="s">
        <v>178</v>
      </c>
      <c r="B60" s="76" t="s">
        <v>5</v>
      </c>
      <c r="C60" s="76" t="s">
        <v>27</v>
      </c>
      <c r="D60" s="134" t="s">
        <v>151</v>
      </c>
      <c r="E60" s="85"/>
      <c r="F60" s="88">
        <f>F61</f>
        <v>4.5</v>
      </c>
      <c r="G60" s="88">
        <f t="shared" si="12"/>
        <v>4.5</v>
      </c>
      <c r="H60" s="88">
        <f t="shared" si="12"/>
        <v>4.5</v>
      </c>
      <c r="I60" s="75">
        <f t="shared" si="10"/>
        <v>100</v>
      </c>
      <c r="K60" s="26" t="s">
        <v>72</v>
      </c>
    </row>
    <row r="61" spans="1:13" ht="33.75" customHeight="1">
      <c r="A61" s="37" t="s">
        <v>56</v>
      </c>
      <c r="B61" s="76" t="s">
        <v>5</v>
      </c>
      <c r="C61" s="76" t="s">
        <v>27</v>
      </c>
      <c r="D61" s="134" t="s">
        <v>150</v>
      </c>
      <c r="E61" s="85"/>
      <c r="F61" s="88">
        <f>F62</f>
        <v>4.5</v>
      </c>
      <c r="G61" s="88">
        <f t="shared" si="12"/>
        <v>4.5</v>
      </c>
      <c r="H61" s="88">
        <f t="shared" si="12"/>
        <v>4.5</v>
      </c>
      <c r="I61" s="75">
        <f t="shared" si="10"/>
        <v>100</v>
      </c>
      <c r="M61" s="26" t="s">
        <v>72</v>
      </c>
    </row>
    <row r="62" spans="1:11" ht="47.25" customHeight="1">
      <c r="A62" s="104" t="s">
        <v>69</v>
      </c>
      <c r="B62" s="76" t="s">
        <v>5</v>
      </c>
      <c r="C62" s="76" t="s">
        <v>27</v>
      </c>
      <c r="D62" s="134" t="s">
        <v>150</v>
      </c>
      <c r="E62" s="78">
        <v>200</v>
      </c>
      <c r="F62" s="88">
        <v>4.5</v>
      </c>
      <c r="G62" s="88">
        <v>4.5</v>
      </c>
      <c r="H62" s="102">
        <v>4.5</v>
      </c>
      <c r="I62" s="75">
        <f>H62/G62*100</f>
        <v>100</v>
      </c>
      <c r="K62" s="26" t="s">
        <v>72</v>
      </c>
    </row>
    <row r="63" spans="1:9" s="57" customFormat="1" ht="23.25" customHeight="1">
      <c r="A63" s="152" t="s">
        <v>36</v>
      </c>
      <c r="B63" s="142" t="s">
        <v>8</v>
      </c>
      <c r="C63" s="142"/>
      <c r="D63" s="153"/>
      <c r="E63" s="145"/>
      <c r="F63" s="146">
        <f>F64+F70</f>
        <v>3793.2999999999997</v>
      </c>
      <c r="G63" s="146">
        <f>G64+G70</f>
        <v>3793.2999999999997</v>
      </c>
      <c r="H63" s="146">
        <f>H64+H70</f>
        <v>2929.5</v>
      </c>
      <c r="I63" s="146">
        <f t="shared" si="10"/>
        <v>77.2282708986898</v>
      </c>
    </row>
    <row r="64" spans="1:11" s="57" customFormat="1" ht="31.5" customHeight="1">
      <c r="A64" s="40" t="s">
        <v>60</v>
      </c>
      <c r="B64" s="83" t="s">
        <v>8</v>
      </c>
      <c r="C64" s="83" t="s">
        <v>12</v>
      </c>
      <c r="D64" s="135"/>
      <c r="E64" s="96"/>
      <c r="F64" s="86">
        <f aca="true" t="shared" si="13" ref="F64:H66">F65</f>
        <v>3787.8999999999996</v>
      </c>
      <c r="G64" s="86">
        <f t="shared" si="13"/>
        <v>3787.8999999999996</v>
      </c>
      <c r="H64" s="86">
        <f t="shared" si="13"/>
        <v>2924.1</v>
      </c>
      <c r="I64" s="86">
        <f t="shared" si="10"/>
        <v>77.19580770347687</v>
      </c>
      <c r="K64" s="57" t="s">
        <v>72</v>
      </c>
    </row>
    <row r="65" spans="1:9" ht="36" customHeight="1">
      <c r="A65" s="37" t="s">
        <v>61</v>
      </c>
      <c r="B65" s="97" t="s">
        <v>8</v>
      </c>
      <c r="C65" s="97" t="s">
        <v>12</v>
      </c>
      <c r="D65" s="136" t="s">
        <v>125</v>
      </c>
      <c r="E65" s="78"/>
      <c r="F65" s="73">
        <f>F66+F68</f>
        <v>3787.8999999999996</v>
      </c>
      <c r="G65" s="73">
        <f>G66+G68</f>
        <v>3787.8999999999996</v>
      </c>
      <c r="H65" s="73">
        <f>H66+H68</f>
        <v>2924.1</v>
      </c>
      <c r="I65" s="75">
        <f aca="true" t="shared" si="14" ref="I65:I80">H65/G65*100</f>
        <v>77.19580770347687</v>
      </c>
    </row>
    <row r="66" spans="1:13" ht="98.25" customHeight="1">
      <c r="A66" s="104" t="s">
        <v>86</v>
      </c>
      <c r="B66" s="76" t="s">
        <v>8</v>
      </c>
      <c r="C66" s="76" t="s">
        <v>12</v>
      </c>
      <c r="D66" s="134" t="s">
        <v>126</v>
      </c>
      <c r="E66" s="85"/>
      <c r="F66" s="73">
        <f t="shared" si="13"/>
        <v>1396.2</v>
      </c>
      <c r="G66" s="73">
        <f t="shared" si="13"/>
        <v>1396.2</v>
      </c>
      <c r="H66" s="73">
        <f t="shared" si="13"/>
        <v>532.5</v>
      </c>
      <c r="I66" s="75">
        <f t="shared" si="14"/>
        <v>38.139235066609366</v>
      </c>
      <c r="J66" s="26" t="s">
        <v>72</v>
      </c>
      <c r="K66" s="26" t="s">
        <v>72</v>
      </c>
      <c r="M66" s="26" t="s">
        <v>72</v>
      </c>
    </row>
    <row r="67" spans="1:14" ht="47.25" customHeight="1">
      <c r="A67" s="104" t="s">
        <v>69</v>
      </c>
      <c r="B67" s="76" t="s">
        <v>8</v>
      </c>
      <c r="C67" s="76" t="s">
        <v>12</v>
      </c>
      <c r="D67" s="134" t="s">
        <v>126</v>
      </c>
      <c r="E67" s="85">
        <v>200</v>
      </c>
      <c r="F67" s="73">
        <v>1396.2</v>
      </c>
      <c r="G67" s="73">
        <v>1396.2</v>
      </c>
      <c r="H67" s="78">
        <v>532.5</v>
      </c>
      <c r="I67" s="75">
        <f t="shared" si="14"/>
        <v>38.139235066609366</v>
      </c>
      <c r="N67" s="26" t="s">
        <v>72</v>
      </c>
    </row>
    <row r="68" spans="1:9" ht="54" customHeight="1">
      <c r="A68" s="123" t="s">
        <v>179</v>
      </c>
      <c r="B68" s="97" t="s">
        <v>8</v>
      </c>
      <c r="C68" s="97" t="s">
        <v>12</v>
      </c>
      <c r="D68" s="239" t="s">
        <v>180</v>
      </c>
      <c r="E68" s="240"/>
      <c r="F68" s="241">
        <f>F69</f>
        <v>2391.7</v>
      </c>
      <c r="G68" s="241">
        <f>G69</f>
        <v>2391.7</v>
      </c>
      <c r="H68" s="242">
        <f>H69</f>
        <v>2391.6</v>
      </c>
      <c r="I68" s="75">
        <f t="shared" si="14"/>
        <v>99.99581887360456</v>
      </c>
    </row>
    <row r="69" spans="1:9" ht="47.25" customHeight="1">
      <c r="A69" s="37" t="s">
        <v>69</v>
      </c>
      <c r="B69" s="76" t="s">
        <v>8</v>
      </c>
      <c r="C69" s="76" t="s">
        <v>12</v>
      </c>
      <c r="D69" s="239" t="s">
        <v>180</v>
      </c>
      <c r="E69" s="78">
        <v>200</v>
      </c>
      <c r="F69" s="73">
        <v>2391.7</v>
      </c>
      <c r="G69" s="73">
        <v>2391.7</v>
      </c>
      <c r="H69" s="78">
        <v>2391.6</v>
      </c>
      <c r="I69" s="75">
        <f t="shared" si="14"/>
        <v>99.99581887360456</v>
      </c>
    </row>
    <row r="70" spans="1:9" s="57" customFormat="1" ht="30.75" customHeight="1">
      <c r="A70" s="196" t="s">
        <v>14</v>
      </c>
      <c r="B70" s="83" t="s">
        <v>8</v>
      </c>
      <c r="C70" s="83" t="s">
        <v>6</v>
      </c>
      <c r="D70" s="193"/>
      <c r="E70" s="119"/>
      <c r="F70" s="86">
        <f>F71+F74</f>
        <v>5.4</v>
      </c>
      <c r="G70" s="86">
        <f>G71+G74</f>
        <v>5.4</v>
      </c>
      <c r="H70" s="86">
        <f>H71+H74</f>
        <v>5.4</v>
      </c>
      <c r="I70" s="86">
        <f t="shared" si="14"/>
        <v>100</v>
      </c>
    </row>
    <row r="71" spans="1:9" ht="49.5" customHeight="1">
      <c r="A71" s="197" t="s">
        <v>32</v>
      </c>
      <c r="B71" s="76" t="s">
        <v>8</v>
      </c>
      <c r="C71" s="76" t="s">
        <v>6</v>
      </c>
      <c r="D71" s="134" t="s">
        <v>128</v>
      </c>
      <c r="E71" s="187"/>
      <c r="F71" s="75">
        <f aca="true" t="shared" si="15" ref="F71:H72">F72</f>
        <v>5</v>
      </c>
      <c r="G71" s="75">
        <f t="shared" si="15"/>
        <v>5</v>
      </c>
      <c r="H71" s="226">
        <f t="shared" si="15"/>
        <v>5</v>
      </c>
      <c r="I71" s="75">
        <f t="shared" si="14"/>
        <v>100</v>
      </c>
    </row>
    <row r="72" spans="1:12" ht="47.25" customHeight="1">
      <c r="A72" s="197" t="s">
        <v>87</v>
      </c>
      <c r="B72" s="76" t="s">
        <v>8</v>
      </c>
      <c r="C72" s="76" t="s">
        <v>6</v>
      </c>
      <c r="D72" s="134" t="s">
        <v>127</v>
      </c>
      <c r="E72" s="187"/>
      <c r="F72" s="75">
        <f t="shared" si="15"/>
        <v>5</v>
      </c>
      <c r="G72" s="75">
        <f t="shared" si="15"/>
        <v>5</v>
      </c>
      <c r="H72" s="226">
        <f t="shared" si="15"/>
        <v>5</v>
      </c>
      <c r="I72" s="75">
        <f t="shared" si="14"/>
        <v>100</v>
      </c>
      <c r="L72" s="26" t="s">
        <v>72</v>
      </c>
    </row>
    <row r="73" spans="1:9" ht="53.25" customHeight="1">
      <c r="A73" s="37" t="s">
        <v>69</v>
      </c>
      <c r="B73" s="76" t="s">
        <v>8</v>
      </c>
      <c r="C73" s="76" t="s">
        <v>6</v>
      </c>
      <c r="D73" s="134" t="s">
        <v>127</v>
      </c>
      <c r="E73" s="78">
        <v>200</v>
      </c>
      <c r="F73" s="75">
        <v>5</v>
      </c>
      <c r="G73" s="75">
        <v>5</v>
      </c>
      <c r="H73" s="75">
        <v>5</v>
      </c>
      <c r="I73" s="75">
        <f t="shared" si="14"/>
        <v>100</v>
      </c>
    </row>
    <row r="74" spans="1:12" ht="83.25" customHeight="1">
      <c r="A74" s="38" t="s">
        <v>181</v>
      </c>
      <c r="B74" s="76" t="s">
        <v>5</v>
      </c>
      <c r="C74" s="76" t="s">
        <v>27</v>
      </c>
      <c r="D74" s="134" t="s">
        <v>182</v>
      </c>
      <c r="E74" s="85"/>
      <c r="F74" s="88">
        <f aca="true" t="shared" si="16" ref="F74:H75">F75</f>
        <v>0.4</v>
      </c>
      <c r="G74" s="88">
        <f t="shared" si="16"/>
        <v>0.4</v>
      </c>
      <c r="H74" s="88">
        <f t="shared" si="16"/>
        <v>0.4</v>
      </c>
      <c r="I74" s="75">
        <f t="shared" si="14"/>
        <v>100</v>
      </c>
      <c r="L74" s="26" t="s">
        <v>72</v>
      </c>
    </row>
    <row r="75" spans="1:9" ht="38.25" customHeight="1">
      <c r="A75" s="37" t="s">
        <v>56</v>
      </c>
      <c r="B75" s="76" t="s">
        <v>5</v>
      </c>
      <c r="C75" s="76" t="s">
        <v>27</v>
      </c>
      <c r="D75" s="134" t="s">
        <v>183</v>
      </c>
      <c r="E75" s="85"/>
      <c r="F75" s="88">
        <f t="shared" si="16"/>
        <v>0.4</v>
      </c>
      <c r="G75" s="88">
        <f t="shared" si="16"/>
        <v>0.4</v>
      </c>
      <c r="H75" s="88">
        <f t="shared" si="16"/>
        <v>0.4</v>
      </c>
      <c r="I75" s="75">
        <f t="shared" si="14"/>
        <v>100</v>
      </c>
    </row>
    <row r="76" spans="1:9" ht="53.25" customHeight="1">
      <c r="A76" s="104" t="s">
        <v>69</v>
      </c>
      <c r="B76" s="76" t="s">
        <v>5</v>
      </c>
      <c r="C76" s="76" t="s">
        <v>27</v>
      </c>
      <c r="D76" s="134" t="s">
        <v>183</v>
      </c>
      <c r="E76" s="78">
        <v>200</v>
      </c>
      <c r="F76" s="88">
        <v>0.4</v>
      </c>
      <c r="G76" s="88">
        <v>0.4</v>
      </c>
      <c r="H76" s="102">
        <v>0.4</v>
      </c>
      <c r="I76" s="75">
        <f>H76/G76*100</f>
        <v>100</v>
      </c>
    </row>
    <row r="77" spans="1:9" ht="32.25" customHeight="1">
      <c r="A77" s="141" t="s">
        <v>15</v>
      </c>
      <c r="B77" s="150" t="s">
        <v>4</v>
      </c>
      <c r="C77" s="150"/>
      <c r="D77" s="151"/>
      <c r="E77" s="145"/>
      <c r="F77" s="146">
        <f>F78+F91</f>
        <v>1764.8000000000002</v>
      </c>
      <c r="G77" s="146">
        <f>G78+G91</f>
        <v>1764.8000000000002</v>
      </c>
      <c r="H77" s="146">
        <f>H78+H91</f>
        <v>1726.2000000000003</v>
      </c>
      <c r="I77" s="146">
        <f t="shared" si="14"/>
        <v>97.81278331822303</v>
      </c>
    </row>
    <row r="78" spans="1:9" ht="21" customHeight="1">
      <c r="A78" s="36" t="s">
        <v>19</v>
      </c>
      <c r="B78" s="83" t="s">
        <v>4</v>
      </c>
      <c r="C78" s="83" t="s">
        <v>5</v>
      </c>
      <c r="D78" s="220"/>
      <c r="E78" s="84"/>
      <c r="F78" s="86">
        <f>F79+F82+F85+F88</f>
        <v>404.2</v>
      </c>
      <c r="G78" s="86">
        <f>G79+G82+G85+G88</f>
        <v>404.2</v>
      </c>
      <c r="H78" s="86">
        <f>H79+H82+H85+H88</f>
        <v>365.6</v>
      </c>
      <c r="I78" s="86">
        <f t="shared" si="14"/>
        <v>90.45027214250372</v>
      </c>
    </row>
    <row r="79" spans="1:11" ht="20.25" customHeight="1">
      <c r="A79" s="2" t="s">
        <v>20</v>
      </c>
      <c r="B79" s="76" t="s">
        <v>4</v>
      </c>
      <c r="C79" s="76" t="s">
        <v>5</v>
      </c>
      <c r="D79" s="137" t="s">
        <v>129</v>
      </c>
      <c r="E79" s="94"/>
      <c r="F79" s="75">
        <f aca="true" t="shared" si="17" ref="F79:H80">F80</f>
        <v>327.2</v>
      </c>
      <c r="G79" s="75">
        <f t="shared" si="17"/>
        <v>327.2</v>
      </c>
      <c r="H79" s="75">
        <f t="shared" si="17"/>
        <v>288.6</v>
      </c>
      <c r="I79" s="75">
        <f t="shared" si="14"/>
        <v>88.20293398533008</v>
      </c>
      <c r="K79" s="26" t="s">
        <v>72</v>
      </c>
    </row>
    <row r="80" spans="1:12" ht="34.5" customHeight="1">
      <c r="A80" s="121" t="s">
        <v>88</v>
      </c>
      <c r="B80" s="76" t="s">
        <v>4</v>
      </c>
      <c r="C80" s="76" t="s">
        <v>5</v>
      </c>
      <c r="D80" s="138" t="s">
        <v>130</v>
      </c>
      <c r="E80" s="95"/>
      <c r="F80" s="75">
        <f t="shared" si="17"/>
        <v>327.2</v>
      </c>
      <c r="G80" s="75">
        <f t="shared" si="17"/>
        <v>327.2</v>
      </c>
      <c r="H80" s="75">
        <f t="shared" si="17"/>
        <v>288.6</v>
      </c>
      <c r="I80" s="75">
        <f t="shared" si="14"/>
        <v>88.20293398533008</v>
      </c>
      <c r="J80" s="26" t="s">
        <v>72</v>
      </c>
      <c r="K80" s="26" t="s">
        <v>72</v>
      </c>
      <c r="L80" s="26" t="s">
        <v>72</v>
      </c>
    </row>
    <row r="81" spans="1:15" ht="45" customHeight="1">
      <c r="A81" s="35" t="s">
        <v>69</v>
      </c>
      <c r="B81" s="76" t="s">
        <v>4</v>
      </c>
      <c r="C81" s="76" t="s">
        <v>5</v>
      </c>
      <c r="D81" s="138" t="s">
        <v>130</v>
      </c>
      <c r="E81" s="78">
        <v>200</v>
      </c>
      <c r="F81" s="75">
        <v>327.2</v>
      </c>
      <c r="G81" s="75">
        <v>327.2</v>
      </c>
      <c r="H81" s="85">
        <v>288.6</v>
      </c>
      <c r="I81" s="75">
        <f aca="true" t="shared" si="18" ref="I81:I103">H81/G81*100</f>
        <v>88.20293398533008</v>
      </c>
      <c r="K81" s="26" t="s">
        <v>72</v>
      </c>
      <c r="O81" s="26" t="s">
        <v>72</v>
      </c>
    </row>
    <row r="82" spans="1:9" ht="24.75" customHeight="1">
      <c r="A82" s="2" t="s">
        <v>89</v>
      </c>
      <c r="B82" s="76" t="s">
        <v>4</v>
      </c>
      <c r="C82" s="76" t="s">
        <v>5</v>
      </c>
      <c r="D82" s="138" t="s">
        <v>131</v>
      </c>
      <c r="E82" s="95"/>
      <c r="F82" s="75">
        <f aca="true" t="shared" si="19" ref="F82:H83">F83</f>
        <v>0</v>
      </c>
      <c r="G82" s="75">
        <f t="shared" si="19"/>
        <v>0</v>
      </c>
      <c r="H82" s="75">
        <f t="shared" si="19"/>
        <v>0</v>
      </c>
      <c r="I82" s="75" t="e">
        <f t="shared" si="18"/>
        <v>#DIV/0!</v>
      </c>
    </row>
    <row r="83" spans="1:11" ht="31.5" customHeight="1">
      <c r="A83" s="121" t="s">
        <v>90</v>
      </c>
      <c r="B83" s="76" t="s">
        <v>4</v>
      </c>
      <c r="C83" s="76" t="s">
        <v>5</v>
      </c>
      <c r="D83" s="138" t="s">
        <v>132</v>
      </c>
      <c r="E83" s="95"/>
      <c r="F83" s="75">
        <f t="shared" si="19"/>
        <v>0</v>
      </c>
      <c r="G83" s="75">
        <f t="shared" si="19"/>
        <v>0</v>
      </c>
      <c r="H83" s="75">
        <f t="shared" si="19"/>
        <v>0</v>
      </c>
      <c r="I83" s="75" t="e">
        <f t="shared" si="18"/>
        <v>#DIV/0!</v>
      </c>
      <c r="K83" s="26" t="s">
        <v>72</v>
      </c>
    </row>
    <row r="84" spans="1:9" ht="50.25" customHeight="1">
      <c r="A84" s="35" t="s">
        <v>69</v>
      </c>
      <c r="B84" s="76" t="s">
        <v>4</v>
      </c>
      <c r="C84" s="76" t="s">
        <v>5</v>
      </c>
      <c r="D84" s="137" t="s">
        <v>132</v>
      </c>
      <c r="E84" s="78">
        <v>200</v>
      </c>
      <c r="F84" s="75">
        <v>0</v>
      </c>
      <c r="G84" s="75">
        <v>0</v>
      </c>
      <c r="H84" s="120">
        <v>0</v>
      </c>
      <c r="I84" s="75" t="e">
        <f t="shared" si="18"/>
        <v>#DIV/0!</v>
      </c>
    </row>
    <row r="85" spans="1:11" ht="50.25" customHeight="1">
      <c r="A85" s="122" t="s">
        <v>35</v>
      </c>
      <c r="B85" s="76" t="s">
        <v>4</v>
      </c>
      <c r="C85" s="76" t="s">
        <v>5</v>
      </c>
      <c r="D85" s="138" t="s">
        <v>134</v>
      </c>
      <c r="E85" s="78"/>
      <c r="F85" s="75">
        <f aca="true" t="shared" si="20" ref="F85:H86">F86</f>
        <v>53</v>
      </c>
      <c r="G85" s="75">
        <f t="shared" si="20"/>
        <v>53</v>
      </c>
      <c r="H85" s="75">
        <f t="shared" si="20"/>
        <v>53</v>
      </c>
      <c r="I85" s="75">
        <f t="shared" si="18"/>
        <v>100</v>
      </c>
      <c r="K85" s="26" t="s">
        <v>72</v>
      </c>
    </row>
    <row r="86" spans="1:10" ht="50.25" customHeight="1">
      <c r="A86" s="122" t="s">
        <v>91</v>
      </c>
      <c r="B86" s="76" t="s">
        <v>4</v>
      </c>
      <c r="C86" s="76" t="s">
        <v>5</v>
      </c>
      <c r="D86" s="137" t="s">
        <v>133</v>
      </c>
      <c r="E86" s="78"/>
      <c r="F86" s="75">
        <f t="shared" si="20"/>
        <v>53</v>
      </c>
      <c r="G86" s="75">
        <f t="shared" si="20"/>
        <v>53</v>
      </c>
      <c r="H86" s="139">
        <f t="shared" si="20"/>
        <v>53</v>
      </c>
      <c r="I86" s="75">
        <f t="shared" si="18"/>
        <v>100</v>
      </c>
      <c r="J86" s="26" t="s">
        <v>72</v>
      </c>
    </row>
    <row r="87" spans="1:9" ht="50.25" customHeight="1">
      <c r="A87" s="122" t="s">
        <v>69</v>
      </c>
      <c r="B87" s="76" t="s">
        <v>4</v>
      </c>
      <c r="C87" s="76" t="s">
        <v>5</v>
      </c>
      <c r="D87" s="137" t="s">
        <v>133</v>
      </c>
      <c r="E87" s="78">
        <v>200</v>
      </c>
      <c r="F87" s="75">
        <v>53</v>
      </c>
      <c r="G87" s="75">
        <v>53</v>
      </c>
      <c r="H87" s="139">
        <v>53</v>
      </c>
      <c r="I87" s="75">
        <f t="shared" si="18"/>
        <v>100</v>
      </c>
    </row>
    <row r="88" spans="1:11" ht="97.5" customHeight="1">
      <c r="A88" s="48" t="s">
        <v>184</v>
      </c>
      <c r="B88" s="76" t="s">
        <v>4</v>
      </c>
      <c r="C88" s="76" t="s">
        <v>5</v>
      </c>
      <c r="D88" s="220" t="s">
        <v>160</v>
      </c>
      <c r="E88" s="78"/>
      <c r="F88" s="88">
        <f aca="true" t="shared" si="21" ref="F88:H89">F89</f>
        <v>24</v>
      </c>
      <c r="G88" s="88">
        <f t="shared" si="21"/>
        <v>24</v>
      </c>
      <c r="H88" s="88">
        <f t="shared" si="21"/>
        <v>24</v>
      </c>
      <c r="I88" s="75">
        <f t="shared" si="18"/>
        <v>100</v>
      </c>
      <c r="K88" s="26" t="s">
        <v>72</v>
      </c>
    </row>
    <row r="89" spans="1:9" ht="38.25" customHeight="1">
      <c r="A89" s="37" t="s">
        <v>56</v>
      </c>
      <c r="B89" s="76" t="s">
        <v>4</v>
      </c>
      <c r="C89" s="76" t="s">
        <v>5</v>
      </c>
      <c r="D89" s="220" t="s">
        <v>161</v>
      </c>
      <c r="E89" s="78"/>
      <c r="F89" s="88">
        <f t="shared" si="21"/>
        <v>24</v>
      </c>
      <c r="G89" s="88">
        <f t="shared" si="21"/>
        <v>24</v>
      </c>
      <c r="H89" s="88">
        <f t="shared" si="21"/>
        <v>24</v>
      </c>
      <c r="I89" s="75">
        <f t="shared" si="18"/>
        <v>100</v>
      </c>
    </row>
    <row r="90" spans="1:9" ht="50.25" customHeight="1">
      <c r="A90" s="35" t="s">
        <v>69</v>
      </c>
      <c r="B90" s="76" t="s">
        <v>4</v>
      </c>
      <c r="C90" s="76" t="s">
        <v>5</v>
      </c>
      <c r="D90" s="220" t="s">
        <v>161</v>
      </c>
      <c r="E90" s="78">
        <v>200</v>
      </c>
      <c r="F90" s="88">
        <v>24</v>
      </c>
      <c r="G90" s="88">
        <v>24</v>
      </c>
      <c r="H90" s="102">
        <v>24</v>
      </c>
      <c r="I90" s="75">
        <f>H90/G90*100</f>
        <v>100</v>
      </c>
    </row>
    <row r="91" spans="1:11" ht="38.25" customHeight="1">
      <c r="A91" s="124" t="s">
        <v>79</v>
      </c>
      <c r="B91" s="83" t="s">
        <v>4</v>
      </c>
      <c r="C91" s="83" t="s">
        <v>4</v>
      </c>
      <c r="D91" s="140"/>
      <c r="E91" s="78"/>
      <c r="F91" s="86">
        <f>F92</f>
        <v>1360.6000000000001</v>
      </c>
      <c r="G91" s="86">
        <f aca="true" t="shared" si="22" ref="G91:H93">G92</f>
        <v>1360.6000000000001</v>
      </c>
      <c r="H91" s="86">
        <f t="shared" si="22"/>
        <v>1360.6000000000001</v>
      </c>
      <c r="I91" s="86">
        <f t="shared" si="18"/>
        <v>100</v>
      </c>
      <c r="K91" s="26" t="s">
        <v>72</v>
      </c>
    </row>
    <row r="92" spans="1:9" ht="35.25" customHeight="1">
      <c r="A92" s="122" t="s">
        <v>92</v>
      </c>
      <c r="B92" s="76" t="s">
        <v>4</v>
      </c>
      <c r="C92" s="76" t="s">
        <v>4</v>
      </c>
      <c r="D92" s="90" t="s">
        <v>136</v>
      </c>
      <c r="E92" s="78"/>
      <c r="F92" s="75">
        <f>F93</f>
        <v>1360.6000000000001</v>
      </c>
      <c r="G92" s="75">
        <f t="shared" si="22"/>
        <v>1360.6000000000001</v>
      </c>
      <c r="H92" s="75">
        <f t="shared" si="22"/>
        <v>1360.6000000000001</v>
      </c>
      <c r="I92" s="75">
        <f t="shared" si="18"/>
        <v>100</v>
      </c>
    </row>
    <row r="93" spans="1:9" ht="21.75" customHeight="1">
      <c r="A93" s="122" t="s">
        <v>93</v>
      </c>
      <c r="B93" s="76" t="s">
        <v>4</v>
      </c>
      <c r="C93" s="76" t="s">
        <v>4</v>
      </c>
      <c r="D93" s="90" t="s">
        <v>136</v>
      </c>
      <c r="E93" s="78"/>
      <c r="F93" s="75">
        <f>F94</f>
        <v>1360.6000000000001</v>
      </c>
      <c r="G93" s="75">
        <f t="shared" si="22"/>
        <v>1360.6000000000001</v>
      </c>
      <c r="H93" s="75">
        <f t="shared" si="22"/>
        <v>1360.6000000000001</v>
      </c>
      <c r="I93" s="75">
        <f t="shared" si="18"/>
        <v>100</v>
      </c>
    </row>
    <row r="94" spans="1:12" ht="48" customHeight="1">
      <c r="A94" s="122" t="s">
        <v>94</v>
      </c>
      <c r="B94" s="76" t="s">
        <v>4</v>
      </c>
      <c r="C94" s="76" t="s">
        <v>4</v>
      </c>
      <c r="D94" s="90" t="s">
        <v>159</v>
      </c>
      <c r="E94" s="78"/>
      <c r="F94" s="75">
        <f>SUM(F95:F97)</f>
        <v>1360.6000000000001</v>
      </c>
      <c r="G94" s="75">
        <f>SUM(G95:G97)</f>
        <v>1360.6000000000001</v>
      </c>
      <c r="H94" s="75">
        <f>SUM(H95:H97)</f>
        <v>1360.6000000000001</v>
      </c>
      <c r="I94" s="75">
        <f t="shared" si="18"/>
        <v>100</v>
      </c>
      <c r="L94" s="26" t="s">
        <v>72</v>
      </c>
    </row>
    <row r="95" spans="1:12" ht="123.75" customHeight="1">
      <c r="A95" s="34" t="s">
        <v>68</v>
      </c>
      <c r="B95" s="76" t="s">
        <v>4</v>
      </c>
      <c r="C95" s="76" t="s">
        <v>4</v>
      </c>
      <c r="D95" s="90" t="s">
        <v>159</v>
      </c>
      <c r="E95" s="78">
        <v>100</v>
      </c>
      <c r="F95" s="75">
        <v>1013.1</v>
      </c>
      <c r="G95" s="75">
        <v>1013.1</v>
      </c>
      <c r="H95" s="222">
        <v>1013.1</v>
      </c>
      <c r="I95" s="223">
        <f t="shared" si="18"/>
        <v>100</v>
      </c>
      <c r="K95" s="26" t="s">
        <v>72</v>
      </c>
      <c r="L95" s="26" t="s">
        <v>72</v>
      </c>
    </row>
    <row r="96" spans="1:9" ht="48" customHeight="1">
      <c r="A96" s="35" t="s">
        <v>69</v>
      </c>
      <c r="B96" s="76" t="s">
        <v>4</v>
      </c>
      <c r="C96" s="76" t="s">
        <v>4</v>
      </c>
      <c r="D96" s="90" t="s">
        <v>159</v>
      </c>
      <c r="E96" s="78">
        <v>200</v>
      </c>
      <c r="F96" s="75">
        <v>339.1</v>
      </c>
      <c r="G96" s="75">
        <v>339.1</v>
      </c>
      <c r="H96" s="222">
        <v>339.1</v>
      </c>
      <c r="I96" s="223">
        <f t="shared" si="18"/>
        <v>100</v>
      </c>
    </row>
    <row r="97" spans="1:11" ht="28.5" customHeight="1">
      <c r="A97" s="35" t="s">
        <v>67</v>
      </c>
      <c r="B97" s="76" t="s">
        <v>4</v>
      </c>
      <c r="C97" s="76" t="s">
        <v>4</v>
      </c>
      <c r="D97" s="90" t="s">
        <v>159</v>
      </c>
      <c r="E97" s="78">
        <v>800</v>
      </c>
      <c r="F97" s="75">
        <v>8.4</v>
      </c>
      <c r="G97" s="75">
        <v>8.4</v>
      </c>
      <c r="H97" s="85">
        <v>8.4</v>
      </c>
      <c r="I97" s="223">
        <f t="shared" si="18"/>
        <v>100</v>
      </c>
      <c r="J97" s="26" t="s">
        <v>72</v>
      </c>
      <c r="K97" s="26" t="s">
        <v>72</v>
      </c>
    </row>
    <row r="98" spans="1:9" ht="24.75" customHeight="1">
      <c r="A98" s="147" t="s">
        <v>80</v>
      </c>
      <c r="B98" s="142" t="s">
        <v>82</v>
      </c>
      <c r="C98" s="142"/>
      <c r="D98" s="142"/>
      <c r="E98" s="148"/>
      <c r="F98" s="149">
        <f>F99</f>
        <v>3</v>
      </c>
      <c r="G98" s="149">
        <f aca="true" t="shared" si="23" ref="G98:H101">G99</f>
        <v>3</v>
      </c>
      <c r="H98" s="149">
        <f t="shared" si="23"/>
        <v>3</v>
      </c>
      <c r="I98" s="149">
        <f t="shared" si="18"/>
        <v>100</v>
      </c>
    </row>
    <row r="99" spans="1:11" ht="35.25" customHeight="1">
      <c r="A99" s="124" t="s">
        <v>81</v>
      </c>
      <c r="B99" s="83" t="s">
        <v>82</v>
      </c>
      <c r="C99" s="83" t="s">
        <v>82</v>
      </c>
      <c r="D99" s="134"/>
      <c r="E99" s="78"/>
      <c r="F99" s="127">
        <f>F100</f>
        <v>3</v>
      </c>
      <c r="G99" s="127">
        <f t="shared" si="23"/>
        <v>3</v>
      </c>
      <c r="H99" s="127">
        <f t="shared" si="23"/>
        <v>3</v>
      </c>
      <c r="I99" s="127">
        <f t="shared" si="18"/>
        <v>100</v>
      </c>
      <c r="K99" s="26" t="s">
        <v>72</v>
      </c>
    </row>
    <row r="100" spans="1:9" ht="98.25" customHeight="1">
      <c r="A100" s="122" t="s">
        <v>162</v>
      </c>
      <c r="B100" s="76" t="s">
        <v>82</v>
      </c>
      <c r="C100" s="76" t="s">
        <v>82</v>
      </c>
      <c r="D100" s="90" t="s">
        <v>138</v>
      </c>
      <c r="E100" s="78"/>
      <c r="F100" s="88">
        <f>F101</f>
        <v>3</v>
      </c>
      <c r="G100" s="88">
        <f t="shared" si="23"/>
        <v>3</v>
      </c>
      <c r="H100" s="88">
        <f t="shared" si="23"/>
        <v>3</v>
      </c>
      <c r="I100" s="88">
        <f t="shared" si="18"/>
        <v>100</v>
      </c>
    </row>
    <row r="101" spans="1:9" ht="49.5" customHeight="1">
      <c r="A101" s="122" t="s">
        <v>56</v>
      </c>
      <c r="B101" s="76" t="s">
        <v>82</v>
      </c>
      <c r="C101" s="76" t="s">
        <v>82</v>
      </c>
      <c r="D101" s="90" t="s">
        <v>139</v>
      </c>
      <c r="E101" s="78"/>
      <c r="F101" s="88">
        <f>F102</f>
        <v>3</v>
      </c>
      <c r="G101" s="88">
        <f t="shared" si="23"/>
        <v>3</v>
      </c>
      <c r="H101" s="88">
        <f t="shared" si="23"/>
        <v>3</v>
      </c>
      <c r="I101" s="88">
        <f t="shared" si="18"/>
        <v>100</v>
      </c>
    </row>
    <row r="102" spans="1:11" ht="45.75" customHeight="1">
      <c r="A102" s="122" t="s">
        <v>69</v>
      </c>
      <c r="B102" s="76" t="s">
        <v>82</v>
      </c>
      <c r="C102" s="76" t="s">
        <v>82</v>
      </c>
      <c r="D102" s="90" t="s">
        <v>139</v>
      </c>
      <c r="E102" s="78">
        <v>200</v>
      </c>
      <c r="F102" s="88">
        <v>3</v>
      </c>
      <c r="G102" s="88">
        <v>3</v>
      </c>
      <c r="H102" s="219">
        <v>3</v>
      </c>
      <c r="I102" s="88">
        <f t="shared" si="18"/>
        <v>100</v>
      </c>
      <c r="K102" s="26" t="s">
        <v>72</v>
      </c>
    </row>
    <row r="103" spans="1:9" s="57" customFormat="1" ht="19.5" customHeight="1">
      <c r="A103" s="141" t="s">
        <v>34</v>
      </c>
      <c r="B103" s="142" t="s">
        <v>13</v>
      </c>
      <c r="C103" s="143"/>
      <c r="D103" s="144"/>
      <c r="E103" s="145"/>
      <c r="F103" s="146">
        <f aca="true" t="shared" si="24" ref="F103:H104">F104</f>
        <v>4933.7</v>
      </c>
      <c r="G103" s="146">
        <f t="shared" si="24"/>
        <v>4933.7</v>
      </c>
      <c r="H103" s="146">
        <f t="shared" si="24"/>
        <v>4902.2</v>
      </c>
      <c r="I103" s="146">
        <f t="shared" si="18"/>
        <v>99.36153394004499</v>
      </c>
    </row>
    <row r="104" spans="1:9" s="57" customFormat="1" ht="18" customHeight="1">
      <c r="A104" s="41" t="s">
        <v>16</v>
      </c>
      <c r="B104" s="83" t="s">
        <v>13</v>
      </c>
      <c r="C104" s="83" t="s">
        <v>3</v>
      </c>
      <c r="D104" s="135"/>
      <c r="E104" s="99"/>
      <c r="F104" s="86">
        <f t="shared" si="24"/>
        <v>4933.7</v>
      </c>
      <c r="G104" s="86">
        <f t="shared" si="24"/>
        <v>4933.7</v>
      </c>
      <c r="H104" s="86">
        <f t="shared" si="24"/>
        <v>4902.2</v>
      </c>
      <c r="I104" s="86">
        <f aca="true" t="shared" si="25" ref="I104:I113">H104/G104*100</f>
        <v>99.36153394004499</v>
      </c>
    </row>
    <row r="105" spans="1:9" ht="25.5" customHeight="1">
      <c r="A105" s="37" t="s">
        <v>62</v>
      </c>
      <c r="B105" s="76" t="s">
        <v>13</v>
      </c>
      <c r="C105" s="76" t="s">
        <v>3</v>
      </c>
      <c r="D105" s="90" t="s">
        <v>140</v>
      </c>
      <c r="E105" s="78"/>
      <c r="F105" s="88">
        <v>4933.7</v>
      </c>
      <c r="G105" s="88">
        <v>4933.7</v>
      </c>
      <c r="H105" s="88">
        <v>4902.2</v>
      </c>
      <c r="I105" s="88">
        <f t="shared" si="25"/>
        <v>99.36153394004499</v>
      </c>
    </row>
    <row r="106" spans="1:11" ht="33" customHeight="1">
      <c r="A106" s="39" t="s">
        <v>63</v>
      </c>
      <c r="B106" s="83" t="s">
        <v>13</v>
      </c>
      <c r="C106" s="83" t="s">
        <v>3</v>
      </c>
      <c r="D106" s="132" t="s">
        <v>141</v>
      </c>
      <c r="E106" s="79"/>
      <c r="F106" s="86">
        <f>F107</f>
        <v>544.5</v>
      </c>
      <c r="G106" s="86">
        <f>G107</f>
        <v>544.5</v>
      </c>
      <c r="H106" s="86">
        <f>H107</f>
        <v>544.5</v>
      </c>
      <c r="I106" s="86">
        <f t="shared" si="25"/>
        <v>100</v>
      </c>
      <c r="K106" s="26" t="s">
        <v>72</v>
      </c>
    </row>
    <row r="107" spans="1:13" ht="54.75" customHeight="1">
      <c r="A107" s="35" t="s">
        <v>65</v>
      </c>
      <c r="B107" s="76" t="s">
        <v>13</v>
      </c>
      <c r="C107" s="76" t="s">
        <v>3</v>
      </c>
      <c r="D107" s="90" t="s">
        <v>142</v>
      </c>
      <c r="E107" s="78"/>
      <c r="F107" s="75">
        <f>SUM(F108:F111)</f>
        <v>544.5</v>
      </c>
      <c r="G107" s="75">
        <f>SUM(G108:G111)</f>
        <v>544.5</v>
      </c>
      <c r="H107" s="75">
        <f>SUM(H108:H111)</f>
        <v>544.5</v>
      </c>
      <c r="I107" s="88">
        <f t="shared" si="25"/>
        <v>100</v>
      </c>
      <c r="K107" s="26" t="s">
        <v>72</v>
      </c>
      <c r="M107" s="26" t="s">
        <v>72</v>
      </c>
    </row>
    <row r="108" spans="1:11" ht="119.25" customHeight="1">
      <c r="A108" s="34" t="s">
        <v>68</v>
      </c>
      <c r="B108" s="76" t="s">
        <v>13</v>
      </c>
      <c r="C108" s="76" t="s">
        <v>3</v>
      </c>
      <c r="D108" s="90" t="s">
        <v>142</v>
      </c>
      <c r="E108" s="78">
        <v>100</v>
      </c>
      <c r="F108" s="73">
        <v>68.5</v>
      </c>
      <c r="G108" s="73">
        <v>68.5</v>
      </c>
      <c r="H108" s="78">
        <v>68.5</v>
      </c>
      <c r="I108" s="88">
        <f t="shared" si="25"/>
        <v>100</v>
      </c>
      <c r="K108" s="26" t="s">
        <v>72</v>
      </c>
    </row>
    <row r="109" spans="1:9" ht="48" customHeight="1">
      <c r="A109" s="35" t="s">
        <v>69</v>
      </c>
      <c r="B109" s="76" t="s">
        <v>13</v>
      </c>
      <c r="C109" s="76" t="s">
        <v>3</v>
      </c>
      <c r="D109" s="90" t="s">
        <v>142</v>
      </c>
      <c r="E109" s="78">
        <v>200</v>
      </c>
      <c r="F109" s="73">
        <v>13.2</v>
      </c>
      <c r="G109" s="73">
        <v>13.2</v>
      </c>
      <c r="H109" s="78">
        <v>13.2</v>
      </c>
      <c r="I109" s="75">
        <f t="shared" si="25"/>
        <v>100</v>
      </c>
    </row>
    <row r="110" spans="1:9" ht="27" customHeight="1">
      <c r="A110" s="122" t="s">
        <v>185</v>
      </c>
      <c r="B110" s="76" t="s">
        <v>13</v>
      </c>
      <c r="C110" s="76" t="s">
        <v>3</v>
      </c>
      <c r="D110" s="90" t="s">
        <v>142</v>
      </c>
      <c r="E110" s="78">
        <v>500</v>
      </c>
      <c r="F110" s="75">
        <v>459.2</v>
      </c>
      <c r="G110" s="75">
        <v>459.2</v>
      </c>
      <c r="H110" s="78">
        <v>459.2</v>
      </c>
      <c r="I110" s="75">
        <f t="shared" si="25"/>
        <v>100</v>
      </c>
    </row>
    <row r="111" spans="1:11" ht="21" customHeight="1">
      <c r="A111" s="35" t="s">
        <v>67</v>
      </c>
      <c r="B111" s="76" t="s">
        <v>13</v>
      </c>
      <c r="C111" s="76" t="s">
        <v>3</v>
      </c>
      <c r="D111" s="90" t="s">
        <v>142</v>
      </c>
      <c r="E111" s="78">
        <v>800</v>
      </c>
      <c r="F111" s="75">
        <v>3.6</v>
      </c>
      <c r="G111" s="75">
        <v>3.6</v>
      </c>
      <c r="H111" s="78">
        <v>3.6</v>
      </c>
      <c r="I111" s="75">
        <f t="shared" si="25"/>
        <v>100</v>
      </c>
      <c r="K111" s="26" t="s">
        <v>72</v>
      </c>
    </row>
    <row r="112" spans="1:9" ht="36.75" customHeight="1">
      <c r="A112" s="39" t="s">
        <v>64</v>
      </c>
      <c r="B112" s="83" t="s">
        <v>13</v>
      </c>
      <c r="C112" s="83" t="s">
        <v>3</v>
      </c>
      <c r="D112" s="132" t="s">
        <v>143</v>
      </c>
      <c r="E112" s="79"/>
      <c r="F112" s="86">
        <f>F113+F117</f>
        <v>1073</v>
      </c>
      <c r="G112" s="86">
        <f>G113+G117</f>
        <v>1073</v>
      </c>
      <c r="H112" s="86">
        <f>H113+H117</f>
        <v>1041.6</v>
      </c>
      <c r="I112" s="86">
        <f t="shared" si="25"/>
        <v>97.07362534948741</v>
      </c>
    </row>
    <row r="113" spans="1:12" ht="45" customHeight="1">
      <c r="A113" s="37" t="s">
        <v>65</v>
      </c>
      <c r="B113" s="76" t="s">
        <v>13</v>
      </c>
      <c r="C113" s="76" t="s">
        <v>3</v>
      </c>
      <c r="D113" s="90" t="s">
        <v>144</v>
      </c>
      <c r="E113" s="78"/>
      <c r="F113" s="75">
        <f>SUM(F114:F116)</f>
        <v>973</v>
      </c>
      <c r="G113" s="75">
        <f>SUM(G114:G116)</f>
        <v>973</v>
      </c>
      <c r="H113" s="75">
        <f>SUM(H114:H116)</f>
        <v>942.1</v>
      </c>
      <c r="I113" s="75">
        <f t="shared" si="25"/>
        <v>96.82425488180884</v>
      </c>
      <c r="K113" s="26" t="s">
        <v>72</v>
      </c>
      <c r="L113" s="26" t="s">
        <v>72</v>
      </c>
    </row>
    <row r="114" spans="1:10" ht="120" customHeight="1">
      <c r="A114" s="34" t="s">
        <v>68</v>
      </c>
      <c r="B114" s="76" t="s">
        <v>13</v>
      </c>
      <c r="C114" s="76" t="s">
        <v>3</v>
      </c>
      <c r="D114" s="90" t="s">
        <v>144</v>
      </c>
      <c r="E114" s="78">
        <v>100</v>
      </c>
      <c r="F114" s="75">
        <v>311.9</v>
      </c>
      <c r="G114" s="75">
        <v>311.9</v>
      </c>
      <c r="H114" s="78">
        <v>311.9</v>
      </c>
      <c r="I114" s="75">
        <f aca="true" t="shared" si="26" ref="I114:I138">H114/G114*100</f>
        <v>100</v>
      </c>
      <c r="J114" s="26" t="s">
        <v>72</v>
      </c>
    </row>
    <row r="115" spans="1:11" ht="48" customHeight="1">
      <c r="A115" s="35" t="s">
        <v>69</v>
      </c>
      <c r="B115" s="76" t="s">
        <v>13</v>
      </c>
      <c r="C115" s="76" t="s">
        <v>3</v>
      </c>
      <c r="D115" s="90" t="s">
        <v>144</v>
      </c>
      <c r="E115" s="78">
        <v>200</v>
      </c>
      <c r="F115" s="75">
        <v>650.2</v>
      </c>
      <c r="G115" s="75">
        <v>650.2</v>
      </c>
      <c r="H115" s="120">
        <v>620</v>
      </c>
      <c r="I115" s="75">
        <f t="shared" si="26"/>
        <v>95.35527529990772</v>
      </c>
      <c r="K115" s="26" t="s">
        <v>72</v>
      </c>
    </row>
    <row r="116" spans="1:9" ht="21" customHeight="1">
      <c r="A116" s="35" t="s">
        <v>67</v>
      </c>
      <c r="B116" s="76" t="s">
        <v>13</v>
      </c>
      <c r="C116" s="76" t="s">
        <v>3</v>
      </c>
      <c r="D116" s="90" t="s">
        <v>144</v>
      </c>
      <c r="E116" s="78">
        <v>800</v>
      </c>
      <c r="F116" s="75">
        <v>10.9</v>
      </c>
      <c r="G116" s="75">
        <v>10.9</v>
      </c>
      <c r="H116" s="78">
        <v>10.2</v>
      </c>
      <c r="I116" s="75">
        <f t="shared" si="26"/>
        <v>93.57798165137613</v>
      </c>
    </row>
    <row r="117" spans="1:9" ht="66" customHeight="1">
      <c r="A117" s="46" t="s">
        <v>135</v>
      </c>
      <c r="B117" s="76" t="s">
        <v>13</v>
      </c>
      <c r="C117" s="76" t="s">
        <v>3</v>
      </c>
      <c r="D117" s="90" t="s">
        <v>149</v>
      </c>
      <c r="E117" s="78"/>
      <c r="F117" s="75">
        <f>F118</f>
        <v>100</v>
      </c>
      <c r="G117" s="75">
        <f>G118</f>
        <v>100</v>
      </c>
      <c r="H117" s="75">
        <f>H118</f>
        <v>99.5</v>
      </c>
      <c r="I117" s="75">
        <f t="shared" si="26"/>
        <v>99.5</v>
      </c>
    </row>
    <row r="118" spans="1:9" ht="48.75" customHeight="1">
      <c r="A118" s="35" t="s">
        <v>69</v>
      </c>
      <c r="B118" s="76" t="s">
        <v>13</v>
      </c>
      <c r="C118" s="76" t="s">
        <v>3</v>
      </c>
      <c r="D118" s="90" t="s">
        <v>149</v>
      </c>
      <c r="E118" s="78">
        <v>200</v>
      </c>
      <c r="F118" s="75">
        <v>100</v>
      </c>
      <c r="G118" s="75">
        <v>100</v>
      </c>
      <c r="H118" s="78">
        <v>99.5</v>
      </c>
      <c r="I118" s="75">
        <f t="shared" si="26"/>
        <v>99.5</v>
      </c>
    </row>
    <row r="119" spans="1:13" ht="19.5" customHeight="1">
      <c r="A119" s="133" t="s">
        <v>95</v>
      </c>
      <c r="B119" s="83" t="s">
        <v>13</v>
      </c>
      <c r="C119" s="83" t="s">
        <v>3</v>
      </c>
      <c r="D119" s="132" t="s">
        <v>145</v>
      </c>
      <c r="E119" s="79"/>
      <c r="F119" s="86">
        <f>F120</f>
        <v>3316.1000000000004</v>
      </c>
      <c r="G119" s="86">
        <f>G120</f>
        <v>3316.1000000000004</v>
      </c>
      <c r="H119" s="86">
        <f>H120</f>
        <v>3316.1000000000004</v>
      </c>
      <c r="I119" s="86">
        <f t="shared" si="26"/>
        <v>100</v>
      </c>
      <c r="M119" s="26" t="s">
        <v>72</v>
      </c>
    </row>
    <row r="120" spans="1:13" ht="84" customHeight="1">
      <c r="A120" s="46" t="s">
        <v>186</v>
      </c>
      <c r="B120" s="76" t="s">
        <v>13</v>
      </c>
      <c r="C120" s="76" t="s">
        <v>3</v>
      </c>
      <c r="D120" s="134" t="s">
        <v>145</v>
      </c>
      <c r="E120" s="78"/>
      <c r="F120" s="75">
        <f>F121+F123</f>
        <v>3316.1000000000004</v>
      </c>
      <c r="G120" s="75">
        <f>G121+G123</f>
        <v>3316.1000000000004</v>
      </c>
      <c r="H120" s="75">
        <f>H121+H123</f>
        <v>3316.1000000000004</v>
      </c>
      <c r="I120" s="75">
        <f t="shared" si="26"/>
        <v>100</v>
      </c>
      <c r="K120" s="26" t="s">
        <v>72</v>
      </c>
      <c r="M120" s="26" t="s">
        <v>72</v>
      </c>
    </row>
    <row r="121" spans="1:11" ht="97.5" customHeight="1">
      <c r="A121" s="46" t="s">
        <v>96</v>
      </c>
      <c r="B121" s="76" t="s">
        <v>13</v>
      </c>
      <c r="C121" s="76" t="s">
        <v>3</v>
      </c>
      <c r="D121" s="90" t="s">
        <v>146</v>
      </c>
      <c r="E121" s="78"/>
      <c r="F121" s="100" t="s">
        <v>187</v>
      </c>
      <c r="G121" s="73">
        <v>117.4</v>
      </c>
      <c r="H121" s="120">
        <v>117.4</v>
      </c>
      <c r="I121" s="75">
        <f>H121/G121*100</f>
        <v>100</v>
      </c>
      <c r="K121" s="26" t="s">
        <v>72</v>
      </c>
    </row>
    <row r="122" spans="1:13" ht="120.75" customHeight="1">
      <c r="A122" s="34" t="s">
        <v>68</v>
      </c>
      <c r="B122" s="76" t="s">
        <v>13</v>
      </c>
      <c r="C122" s="76" t="s">
        <v>3</v>
      </c>
      <c r="D122" s="90" t="s">
        <v>146</v>
      </c>
      <c r="E122" s="78">
        <v>100</v>
      </c>
      <c r="F122" s="100" t="s">
        <v>187</v>
      </c>
      <c r="G122" s="73">
        <v>117.4</v>
      </c>
      <c r="H122" s="120">
        <v>117.4</v>
      </c>
      <c r="I122" s="75">
        <f>H122/G122*100</f>
        <v>100</v>
      </c>
      <c r="J122" s="26" t="s">
        <v>72</v>
      </c>
      <c r="K122" s="26" t="s">
        <v>72</v>
      </c>
      <c r="L122" s="26" t="s">
        <v>72</v>
      </c>
      <c r="M122" s="26" t="s">
        <v>72</v>
      </c>
    </row>
    <row r="123" spans="1:12" ht="97.5" customHeight="1">
      <c r="A123" s="46" t="s">
        <v>96</v>
      </c>
      <c r="B123" s="76" t="s">
        <v>13</v>
      </c>
      <c r="C123" s="76" t="s">
        <v>3</v>
      </c>
      <c r="D123" s="90" t="s">
        <v>188</v>
      </c>
      <c r="E123" s="78"/>
      <c r="F123" s="75">
        <f>F124+F125</f>
        <v>3198.7000000000003</v>
      </c>
      <c r="G123" s="75">
        <f>G124+G125</f>
        <v>3198.7000000000003</v>
      </c>
      <c r="H123" s="75">
        <f>H124+H125</f>
        <v>3198.7000000000003</v>
      </c>
      <c r="I123" s="75">
        <f>H123/G123*100</f>
        <v>100</v>
      </c>
      <c r="L123" s="26" t="s">
        <v>72</v>
      </c>
    </row>
    <row r="124" spans="1:12" ht="114.75" customHeight="1">
      <c r="A124" s="34" t="s">
        <v>68</v>
      </c>
      <c r="B124" s="76" t="s">
        <v>13</v>
      </c>
      <c r="C124" s="76" t="s">
        <v>3</v>
      </c>
      <c r="D124" s="90" t="s">
        <v>163</v>
      </c>
      <c r="E124" s="78">
        <v>100</v>
      </c>
      <c r="F124" s="75">
        <v>2771.9</v>
      </c>
      <c r="G124" s="75">
        <v>2771.9</v>
      </c>
      <c r="H124" s="75">
        <v>2771.9</v>
      </c>
      <c r="I124" s="75">
        <f>H124/G124*100</f>
        <v>100</v>
      </c>
      <c r="J124" s="26" t="s">
        <v>72</v>
      </c>
      <c r="K124" s="26" t="s">
        <v>72</v>
      </c>
      <c r="L124" s="26" t="s">
        <v>72</v>
      </c>
    </row>
    <row r="125" spans="1:9" ht="27.75" customHeight="1">
      <c r="A125" s="243" t="s">
        <v>71</v>
      </c>
      <c r="B125" s="76" t="s">
        <v>13</v>
      </c>
      <c r="C125" s="76" t="s">
        <v>3</v>
      </c>
      <c r="D125" s="90" t="s">
        <v>163</v>
      </c>
      <c r="E125" s="78">
        <v>100</v>
      </c>
      <c r="F125" s="75">
        <v>426.8</v>
      </c>
      <c r="G125" s="75">
        <v>426.8</v>
      </c>
      <c r="H125" s="75">
        <v>426.8</v>
      </c>
      <c r="I125" s="75">
        <f>H125/G125*100</f>
        <v>100</v>
      </c>
    </row>
    <row r="126" spans="1:9" ht="21.75" customHeight="1">
      <c r="A126" s="214" t="s">
        <v>26</v>
      </c>
      <c r="B126" s="156" t="s">
        <v>27</v>
      </c>
      <c r="C126" s="156"/>
      <c r="D126" s="215"/>
      <c r="E126" s="155"/>
      <c r="F126" s="146">
        <f>F127</f>
        <v>510</v>
      </c>
      <c r="G126" s="146">
        <f>G127</f>
        <v>510</v>
      </c>
      <c r="H126" s="146">
        <f>H127</f>
        <v>510</v>
      </c>
      <c r="I126" s="146">
        <f t="shared" si="26"/>
        <v>100</v>
      </c>
    </row>
    <row r="127" spans="1:10" ht="34.5" customHeight="1">
      <c r="A127" s="216" t="s">
        <v>28</v>
      </c>
      <c r="B127" s="193" t="s">
        <v>27</v>
      </c>
      <c r="C127" s="193" t="s">
        <v>5</v>
      </c>
      <c r="D127" s="132"/>
      <c r="E127" s="217"/>
      <c r="F127" s="218">
        <f>F128</f>
        <v>510</v>
      </c>
      <c r="G127" s="218">
        <f aca="true" t="shared" si="27" ref="G127:H129">G128</f>
        <v>510</v>
      </c>
      <c r="H127" s="218">
        <f t="shared" si="27"/>
        <v>510</v>
      </c>
      <c r="I127" s="218">
        <f>H127/G127*100</f>
        <v>100</v>
      </c>
      <c r="J127" s="26" t="s">
        <v>72</v>
      </c>
    </row>
    <row r="128" spans="1:11" ht="87.75" customHeight="1">
      <c r="A128" s="23" t="s">
        <v>189</v>
      </c>
      <c r="B128" s="76" t="s">
        <v>27</v>
      </c>
      <c r="C128" s="76" t="s">
        <v>5</v>
      </c>
      <c r="D128" s="90" t="s">
        <v>147</v>
      </c>
      <c r="E128" s="101"/>
      <c r="F128" s="88">
        <f>F129</f>
        <v>510</v>
      </c>
      <c r="G128" s="88">
        <f t="shared" si="27"/>
        <v>510</v>
      </c>
      <c r="H128" s="88">
        <f t="shared" si="27"/>
        <v>510</v>
      </c>
      <c r="I128" s="75">
        <f t="shared" si="26"/>
        <v>100</v>
      </c>
      <c r="K128" s="26" t="s">
        <v>72</v>
      </c>
    </row>
    <row r="129" spans="1:9" ht="46.5" customHeight="1">
      <c r="A129" s="35" t="s">
        <v>56</v>
      </c>
      <c r="B129" s="76" t="s">
        <v>27</v>
      </c>
      <c r="C129" s="76" t="s">
        <v>5</v>
      </c>
      <c r="D129" s="90" t="s">
        <v>148</v>
      </c>
      <c r="E129" s="78"/>
      <c r="F129" s="88">
        <f>F130</f>
        <v>510</v>
      </c>
      <c r="G129" s="88">
        <f t="shared" si="27"/>
        <v>510</v>
      </c>
      <c r="H129" s="88">
        <f t="shared" si="27"/>
        <v>510</v>
      </c>
      <c r="I129" s="75">
        <f>H129/G129*100</f>
        <v>100</v>
      </c>
    </row>
    <row r="130" spans="1:10" ht="35.25" customHeight="1">
      <c r="A130" s="43" t="s">
        <v>70</v>
      </c>
      <c r="B130" s="76" t="s">
        <v>27</v>
      </c>
      <c r="C130" s="76" t="s">
        <v>5</v>
      </c>
      <c r="D130" s="90" t="s">
        <v>148</v>
      </c>
      <c r="E130" s="78">
        <v>300</v>
      </c>
      <c r="F130" s="88">
        <v>510</v>
      </c>
      <c r="G130" s="88">
        <v>510</v>
      </c>
      <c r="H130" s="170">
        <v>510</v>
      </c>
      <c r="I130" s="75">
        <f>H130/G130*100</f>
        <v>100</v>
      </c>
      <c r="J130" s="26" t="s">
        <v>72</v>
      </c>
    </row>
    <row r="131" spans="1:9" s="57" customFormat="1" ht="25.5" customHeight="1">
      <c r="A131" s="141" t="s">
        <v>33</v>
      </c>
      <c r="B131" s="142" t="s">
        <v>30</v>
      </c>
      <c r="C131" s="142"/>
      <c r="D131" s="144"/>
      <c r="E131" s="145"/>
      <c r="F131" s="143">
        <f aca="true" t="shared" si="28" ref="F131:H133">F132</f>
        <v>586.3</v>
      </c>
      <c r="G131" s="143">
        <f t="shared" si="28"/>
        <v>586.3</v>
      </c>
      <c r="H131" s="143">
        <f t="shared" si="28"/>
        <v>585.6</v>
      </c>
      <c r="I131" s="146">
        <f t="shared" si="26"/>
        <v>99.88060719768038</v>
      </c>
    </row>
    <row r="132" spans="1:9" s="57" customFormat="1" ht="26.25" customHeight="1">
      <c r="A132" s="42" t="s">
        <v>31</v>
      </c>
      <c r="B132" s="83" t="s">
        <v>30</v>
      </c>
      <c r="C132" s="83" t="s">
        <v>3</v>
      </c>
      <c r="D132" s="135"/>
      <c r="E132" s="99"/>
      <c r="F132" s="74">
        <f t="shared" si="28"/>
        <v>586.3</v>
      </c>
      <c r="G132" s="74">
        <f t="shared" si="28"/>
        <v>586.3</v>
      </c>
      <c r="H132" s="74">
        <f t="shared" si="28"/>
        <v>585.6</v>
      </c>
      <c r="I132" s="86">
        <f>H132/G132*100</f>
        <v>99.88060719768038</v>
      </c>
    </row>
    <row r="133" spans="1:11" ht="46.5" customHeight="1">
      <c r="A133" s="35" t="s">
        <v>66</v>
      </c>
      <c r="B133" s="76" t="s">
        <v>30</v>
      </c>
      <c r="C133" s="76" t="s">
        <v>3</v>
      </c>
      <c r="D133" s="90" t="s">
        <v>152</v>
      </c>
      <c r="E133" s="78"/>
      <c r="F133" s="92">
        <f t="shared" si="28"/>
        <v>586.3</v>
      </c>
      <c r="G133" s="92">
        <f t="shared" si="28"/>
        <v>586.3</v>
      </c>
      <c r="H133" s="92">
        <f t="shared" si="28"/>
        <v>585.6</v>
      </c>
      <c r="I133" s="88">
        <f>H133/G133*100</f>
        <v>99.88060719768038</v>
      </c>
      <c r="K133" s="26" t="s">
        <v>72</v>
      </c>
    </row>
    <row r="134" spans="1:13" ht="49.5" customHeight="1">
      <c r="A134" s="122" t="s">
        <v>97</v>
      </c>
      <c r="B134" s="76" t="s">
        <v>30</v>
      </c>
      <c r="C134" s="76" t="s">
        <v>3</v>
      </c>
      <c r="D134" s="90" t="s">
        <v>153</v>
      </c>
      <c r="E134" s="78"/>
      <c r="F134" s="88">
        <v>586.3</v>
      </c>
      <c r="G134" s="88">
        <v>586.3</v>
      </c>
      <c r="H134" s="88">
        <v>585.6</v>
      </c>
      <c r="I134" s="88">
        <f>H134/G134*100</f>
        <v>99.88060719768038</v>
      </c>
      <c r="K134" s="26" t="s">
        <v>72</v>
      </c>
      <c r="M134" s="26" t="s">
        <v>72</v>
      </c>
    </row>
    <row r="135" spans="1:13" ht="121.5" customHeight="1">
      <c r="A135" s="34" t="s">
        <v>68</v>
      </c>
      <c r="B135" s="76" t="s">
        <v>30</v>
      </c>
      <c r="C135" s="76" t="s">
        <v>3</v>
      </c>
      <c r="D135" s="90" t="s">
        <v>153</v>
      </c>
      <c r="E135" s="78">
        <v>100</v>
      </c>
      <c r="F135" s="73">
        <v>486.6</v>
      </c>
      <c r="G135" s="73">
        <v>486.6</v>
      </c>
      <c r="H135" s="120">
        <v>486.6</v>
      </c>
      <c r="I135" s="75">
        <f t="shared" si="26"/>
        <v>100</v>
      </c>
      <c r="K135" s="26" t="s">
        <v>72</v>
      </c>
      <c r="L135" s="26" t="s">
        <v>72</v>
      </c>
      <c r="M135" s="26" t="s">
        <v>72</v>
      </c>
    </row>
    <row r="136" spans="1:11" ht="45.75" customHeight="1">
      <c r="A136" s="35" t="s">
        <v>69</v>
      </c>
      <c r="B136" s="76" t="s">
        <v>30</v>
      </c>
      <c r="C136" s="76" t="s">
        <v>3</v>
      </c>
      <c r="D136" s="90" t="s">
        <v>153</v>
      </c>
      <c r="E136" s="78">
        <v>200</v>
      </c>
      <c r="F136" s="75">
        <v>93.7</v>
      </c>
      <c r="G136" s="75">
        <v>93.7</v>
      </c>
      <c r="H136" s="78">
        <v>93.7</v>
      </c>
      <c r="I136" s="75">
        <f t="shared" si="26"/>
        <v>100</v>
      </c>
      <c r="K136" s="26" t="s">
        <v>72</v>
      </c>
    </row>
    <row r="137" spans="1:11" ht="22.5" customHeight="1">
      <c r="A137" s="35" t="s">
        <v>67</v>
      </c>
      <c r="B137" s="76" t="s">
        <v>30</v>
      </c>
      <c r="C137" s="76" t="s">
        <v>3</v>
      </c>
      <c r="D137" s="90" t="s">
        <v>153</v>
      </c>
      <c r="E137" s="78">
        <v>800</v>
      </c>
      <c r="F137" s="75">
        <v>5.9</v>
      </c>
      <c r="G137" s="75">
        <v>5.9</v>
      </c>
      <c r="H137" s="78">
        <v>5.2</v>
      </c>
      <c r="I137" s="75">
        <f t="shared" si="26"/>
        <v>88.13559322033898</v>
      </c>
      <c r="K137" s="26" t="s">
        <v>72</v>
      </c>
    </row>
    <row r="138" spans="1:9" ht="27" customHeight="1">
      <c r="A138" s="228" t="s">
        <v>25</v>
      </c>
      <c r="B138" s="229"/>
      <c r="C138" s="229"/>
      <c r="D138" s="229"/>
      <c r="E138" s="229"/>
      <c r="F138" s="230">
        <f>F10+F53+F58+F63+F77+F98+F103+F126+F131</f>
        <v>16461.4</v>
      </c>
      <c r="G138" s="230">
        <f>G10+G53+G58+G63+G77+G98+G103+G126+G131</f>
        <v>16461.4</v>
      </c>
      <c r="H138" s="230">
        <f>H10+H53+H58+H63+H77+H98+H103+H126+H131</f>
        <v>15520.700000000003</v>
      </c>
      <c r="I138" s="230">
        <f t="shared" si="26"/>
        <v>94.28541922315236</v>
      </c>
    </row>
    <row r="139" spans="2:9" s="44" customFormat="1" ht="15.75" customHeight="1">
      <c r="B139" s="45"/>
      <c r="C139" s="45"/>
      <c r="D139" s="45"/>
      <c r="H139" s="57"/>
      <c r="I139" s="57"/>
    </row>
    <row r="140" spans="1:9" ht="18" customHeight="1">
      <c r="A140" s="1" t="s">
        <v>78</v>
      </c>
      <c r="B140" s="1"/>
      <c r="C140" s="1"/>
      <c r="D140" s="1"/>
      <c r="E140" s="1"/>
      <c r="F140" s="1"/>
      <c r="G140" s="1"/>
      <c r="H140" s="227"/>
      <c r="I140" s="227"/>
    </row>
    <row r="141" spans="1:9" ht="17.25" customHeight="1">
      <c r="A141" s="1" t="s">
        <v>38</v>
      </c>
      <c r="B141" s="1"/>
      <c r="C141" s="1"/>
      <c r="D141" s="1"/>
      <c r="E141" s="1"/>
      <c r="F141" s="1"/>
      <c r="G141" s="1"/>
      <c r="H141" s="249" t="s">
        <v>165</v>
      </c>
      <c r="I141" s="249"/>
    </row>
  </sheetData>
  <sheetProtection/>
  <mergeCells count="7">
    <mergeCell ref="H141:I141"/>
    <mergeCell ref="B7:D7"/>
    <mergeCell ref="E7:I7"/>
    <mergeCell ref="D1:I1"/>
    <mergeCell ref="D3:I3"/>
    <mergeCell ref="A5:I5"/>
    <mergeCell ref="A4:I4"/>
  </mergeCells>
  <printOptions/>
  <pageMargins left="0.5118110236220472" right="0.5118110236220472" top="0.7480314960629921" bottom="0.5511811023622047" header="0.31496062992125984" footer="0.31496062992125984"/>
  <pageSetup fitToHeight="8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tabSelected="1" zoomScale="75" zoomScaleNormal="75" zoomScalePageLayoutView="0" workbookViewId="0" topLeftCell="A137">
      <selection activeCell="N141" sqref="N141"/>
    </sheetView>
  </sheetViews>
  <sheetFormatPr defaultColWidth="9.00390625" defaultRowHeight="12.75"/>
  <cols>
    <col min="1" max="1" width="33.625" style="0" customWidth="1"/>
    <col min="2" max="2" width="9.125" style="0" customWidth="1"/>
    <col min="3" max="3" width="7.125" style="0" customWidth="1"/>
    <col min="4" max="4" width="7.625" style="0" customWidth="1"/>
    <col min="5" max="5" width="14.75390625" style="0" customWidth="1"/>
    <col min="6" max="6" width="5.75390625" style="0" customWidth="1"/>
    <col min="7" max="7" width="11.875" style="0" customWidth="1"/>
    <col min="8" max="8" width="10.625" style="0" customWidth="1"/>
    <col min="9" max="9" width="10.00390625" style="0" customWidth="1"/>
    <col min="10" max="10" width="11.125" style="0" customWidth="1"/>
  </cols>
  <sheetData>
    <row r="1" spans="5:10" ht="24" customHeight="1">
      <c r="E1" s="255" t="s">
        <v>203</v>
      </c>
      <c r="F1" s="255"/>
      <c r="G1" s="255"/>
      <c r="H1" s="255"/>
      <c r="I1" s="255"/>
      <c r="J1" s="255"/>
    </row>
    <row r="2" spans="1:11" ht="15.75" customHeight="1">
      <c r="A2" s="26"/>
      <c r="B2" s="26"/>
      <c r="C2" s="109"/>
      <c r="D2" s="26"/>
      <c r="E2" s="255"/>
      <c r="F2" s="255"/>
      <c r="G2" s="255"/>
      <c r="H2" s="255"/>
      <c r="I2" s="255"/>
      <c r="J2" s="255"/>
      <c r="K2" s="129"/>
    </row>
    <row r="3" spans="1:11" ht="15" customHeight="1">
      <c r="A3" s="26"/>
      <c r="B3" s="26"/>
      <c r="C3" s="109"/>
      <c r="D3" s="26"/>
      <c r="E3" s="255"/>
      <c r="F3" s="255"/>
      <c r="G3" s="255"/>
      <c r="H3" s="255"/>
      <c r="I3" s="255"/>
      <c r="J3" s="255"/>
      <c r="K3" s="129"/>
    </row>
    <row r="4" spans="1:11" ht="15" customHeight="1">
      <c r="A4" s="26"/>
      <c r="B4" s="26"/>
      <c r="C4" s="109"/>
      <c r="D4" s="26"/>
      <c r="E4" s="255"/>
      <c r="F4" s="255"/>
      <c r="G4" s="255"/>
      <c r="H4" s="255"/>
      <c r="I4" s="255"/>
      <c r="J4" s="255"/>
      <c r="K4" s="129"/>
    </row>
    <row r="5" spans="1:11" ht="18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8.75" customHeight="1">
      <c r="A6" s="252" t="s">
        <v>202</v>
      </c>
      <c r="B6" s="252"/>
      <c r="C6" s="252"/>
      <c r="D6" s="252"/>
      <c r="E6" s="252"/>
      <c r="F6" s="252"/>
      <c r="G6" s="252"/>
      <c r="H6" s="252"/>
      <c r="I6" s="252"/>
      <c r="J6" s="252"/>
      <c r="K6" s="131"/>
    </row>
    <row r="7" spans="1:11" ht="18.7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59"/>
    </row>
    <row r="8" spans="1:11" ht="15">
      <c r="A8" s="26"/>
      <c r="B8" s="26"/>
      <c r="C8" s="256"/>
      <c r="D8" s="256"/>
      <c r="E8" s="256"/>
      <c r="F8" s="256"/>
      <c r="G8" s="254" t="s">
        <v>43</v>
      </c>
      <c r="H8" s="254"/>
      <c r="I8" s="254"/>
      <c r="J8" s="254"/>
      <c r="K8" s="130"/>
    </row>
    <row r="9" spans="1:10" ht="75">
      <c r="A9" s="126" t="s">
        <v>0</v>
      </c>
      <c r="B9" s="126" t="s">
        <v>37</v>
      </c>
      <c r="C9" s="98" t="s">
        <v>2</v>
      </c>
      <c r="D9" s="98" t="s">
        <v>1</v>
      </c>
      <c r="E9" s="98" t="s">
        <v>44</v>
      </c>
      <c r="F9" s="126" t="s">
        <v>45</v>
      </c>
      <c r="G9" s="118" t="s">
        <v>168</v>
      </c>
      <c r="H9" s="118" t="s">
        <v>169</v>
      </c>
      <c r="I9" s="118" t="s">
        <v>170</v>
      </c>
      <c r="J9" s="118" t="s">
        <v>75</v>
      </c>
    </row>
    <row r="10" spans="1:10" ht="14.25">
      <c r="A10" s="58">
        <v>1</v>
      </c>
      <c r="B10" s="58">
        <v>2</v>
      </c>
      <c r="C10" s="105" t="s">
        <v>23</v>
      </c>
      <c r="D10" s="105" t="s">
        <v>24</v>
      </c>
      <c r="E10" s="79">
        <v>5</v>
      </c>
      <c r="F10" s="58">
        <v>6</v>
      </c>
      <c r="G10" s="74">
        <v>7</v>
      </c>
      <c r="H10" s="74">
        <v>8</v>
      </c>
      <c r="I10" s="79">
        <v>9</v>
      </c>
      <c r="J10" s="79">
        <v>10</v>
      </c>
    </row>
    <row r="11" spans="1:10" ht="46.5" customHeight="1">
      <c r="A11" s="174" t="s">
        <v>9</v>
      </c>
      <c r="B11" s="175">
        <v>992</v>
      </c>
      <c r="C11" s="156" t="s">
        <v>10</v>
      </c>
      <c r="D11" s="157"/>
      <c r="E11" s="157"/>
      <c r="F11" s="176"/>
      <c r="G11" s="159">
        <f>G12+G16+G26++G31+G34</f>
        <v>4664.700000000001</v>
      </c>
      <c r="H11" s="159">
        <f>H12+H16+H26++H31+H34</f>
        <v>4664.700000000001</v>
      </c>
      <c r="I11" s="159">
        <f>I12+I16+I26++I31+I34</f>
        <v>4658.600000000001</v>
      </c>
      <c r="J11" s="146">
        <f aca="true" t="shared" si="0" ref="J11:J88">I11/H11*100</f>
        <v>99.86923060432612</v>
      </c>
    </row>
    <row r="12" spans="1:10" ht="65.25" customHeight="1">
      <c r="A12" s="177" t="s">
        <v>21</v>
      </c>
      <c r="B12" s="178">
        <v>992</v>
      </c>
      <c r="C12" s="171" t="s">
        <v>3</v>
      </c>
      <c r="D12" s="171" t="s">
        <v>7</v>
      </c>
      <c r="E12" s="179"/>
      <c r="F12" s="180"/>
      <c r="G12" s="172">
        <f aca="true" t="shared" si="1" ref="G12:I14">G13</f>
        <v>521.7</v>
      </c>
      <c r="H12" s="172">
        <f t="shared" si="1"/>
        <v>521.7</v>
      </c>
      <c r="I12" s="172">
        <f t="shared" si="1"/>
        <v>521.7</v>
      </c>
      <c r="J12" s="172">
        <f t="shared" si="0"/>
        <v>100</v>
      </c>
    </row>
    <row r="13" spans="1:10" ht="71.25" customHeight="1">
      <c r="A13" s="33" t="s">
        <v>47</v>
      </c>
      <c r="B13" s="212">
        <v>992</v>
      </c>
      <c r="C13" s="76" t="s">
        <v>3</v>
      </c>
      <c r="D13" s="76" t="s">
        <v>7</v>
      </c>
      <c r="E13" s="173" t="s">
        <v>100</v>
      </c>
      <c r="F13" s="78"/>
      <c r="G13" s="75">
        <f t="shared" si="1"/>
        <v>521.7</v>
      </c>
      <c r="H13" s="75">
        <f t="shared" si="1"/>
        <v>521.7</v>
      </c>
      <c r="I13" s="75">
        <f t="shared" si="1"/>
        <v>521.7</v>
      </c>
      <c r="J13" s="75">
        <f t="shared" si="0"/>
        <v>100</v>
      </c>
    </row>
    <row r="14" spans="1:10" ht="40.5" customHeight="1">
      <c r="A14" s="34" t="s">
        <v>154</v>
      </c>
      <c r="B14" s="212">
        <v>992</v>
      </c>
      <c r="C14" s="76" t="s">
        <v>3</v>
      </c>
      <c r="D14" s="76" t="s">
        <v>7</v>
      </c>
      <c r="E14" s="173" t="s">
        <v>101</v>
      </c>
      <c r="F14" s="78"/>
      <c r="G14" s="75">
        <f t="shared" si="1"/>
        <v>521.7</v>
      </c>
      <c r="H14" s="75">
        <f t="shared" si="1"/>
        <v>521.7</v>
      </c>
      <c r="I14" s="75">
        <f t="shared" si="1"/>
        <v>521.7</v>
      </c>
      <c r="J14" s="75">
        <f t="shared" si="0"/>
        <v>100</v>
      </c>
    </row>
    <row r="15" spans="1:10" ht="149.25" customHeight="1">
      <c r="A15" s="34" t="s">
        <v>68</v>
      </c>
      <c r="B15" s="212">
        <v>992</v>
      </c>
      <c r="C15" s="76" t="s">
        <v>3</v>
      </c>
      <c r="D15" s="76" t="s">
        <v>7</v>
      </c>
      <c r="E15" s="173" t="s">
        <v>99</v>
      </c>
      <c r="F15" s="78">
        <v>100</v>
      </c>
      <c r="G15" s="75">
        <v>521.7</v>
      </c>
      <c r="H15" s="75">
        <v>521.7</v>
      </c>
      <c r="I15" s="182">
        <v>521.7</v>
      </c>
      <c r="J15" s="75">
        <f t="shared" si="0"/>
        <v>100</v>
      </c>
    </row>
    <row r="16" spans="1:10" ht="130.5" customHeight="1">
      <c r="A16" s="207" t="s">
        <v>22</v>
      </c>
      <c r="B16" s="178">
        <v>992</v>
      </c>
      <c r="C16" s="171" t="s">
        <v>3</v>
      </c>
      <c r="D16" s="171" t="s">
        <v>8</v>
      </c>
      <c r="E16" s="171"/>
      <c r="F16" s="180"/>
      <c r="G16" s="172">
        <f>G17</f>
        <v>3559.1000000000004</v>
      </c>
      <c r="H16" s="172">
        <f>H17</f>
        <v>3559.1000000000004</v>
      </c>
      <c r="I16" s="172">
        <f>I17</f>
        <v>3553.0000000000005</v>
      </c>
      <c r="J16" s="172">
        <f t="shared" si="0"/>
        <v>99.82860835604507</v>
      </c>
    </row>
    <row r="17" spans="1:10" ht="38.25" customHeight="1">
      <c r="A17" s="35" t="s">
        <v>49</v>
      </c>
      <c r="B17" s="212">
        <v>992</v>
      </c>
      <c r="C17" s="76" t="s">
        <v>3</v>
      </c>
      <c r="D17" s="76" t="s">
        <v>8</v>
      </c>
      <c r="E17" s="76" t="s">
        <v>103</v>
      </c>
      <c r="F17" s="78"/>
      <c r="G17" s="75">
        <f>G18+G23</f>
        <v>3559.1000000000004</v>
      </c>
      <c r="H17" s="75">
        <f>H18+H23</f>
        <v>3559.1000000000004</v>
      </c>
      <c r="I17" s="75">
        <f>I18+I23</f>
        <v>3553.0000000000005</v>
      </c>
      <c r="J17" s="88">
        <f t="shared" si="0"/>
        <v>99.82860835604507</v>
      </c>
    </row>
    <row r="18" spans="1:10" ht="37.5" customHeight="1">
      <c r="A18" s="35" t="s">
        <v>50</v>
      </c>
      <c r="B18" s="212">
        <v>992</v>
      </c>
      <c r="C18" s="76" t="s">
        <v>3</v>
      </c>
      <c r="D18" s="76" t="s">
        <v>8</v>
      </c>
      <c r="E18" s="76" t="s">
        <v>104</v>
      </c>
      <c r="F18" s="78"/>
      <c r="G18" s="75">
        <f>G19</f>
        <v>3555.3</v>
      </c>
      <c r="H18" s="75">
        <f>H19</f>
        <v>3555.3</v>
      </c>
      <c r="I18" s="75">
        <f>I19</f>
        <v>3549.2000000000003</v>
      </c>
      <c r="J18" s="75">
        <f t="shared" si="0"/>
        <v>99.82842516805896</v>
      </c>
    </row>
    <row r="19" spans="1:10" ht="47.25">
      <c r="A19" s="35" t="s">
        <v>51</v>
      </c>
      <c r="B19" s="212">
        <v>992</v>
      </c>
      <c r="C19" s="76" t="s">
        <v>3</v>
      </c>
      <c r="D19" s="76" t="s">
        <v>8</v>
      </c>
      <c r="E19" s="76" t="s">
        <v>102</v>
      </c>
      <c r="F19" s="78"/>
      <c r="G19" s="75">
        <f>SUM(G20:G22)</f>
        <v>3555.3</v>
      </c>
      <c r="H19" s="75">
        <f>SUM(H20:H22)</f>
        <v>3555.3</v>
      </c>
      <c r="I19" s="75">
        <f>SUM(I20:I22)</f>
        <v>3549.2000000000003</v>
      </c>
      <c r="J19" s="75">
        <f t="shared" si="0"/>
        <v>99.82842516805896</v>
      </c>
    </row>
    <row r="20" spans="1:10" ht="142.5" customHeight="1">
      <c r="A20" s="34" t="s">
        <v>68</v>
      </c>
      <c r="B20" s="212">
        <v>992</v>
      </c>
      <c r="C20" s="76" t="s">
        <v>3</v>
      </c>
      <c r="D20" s="76" t="s">
        <v>8</v>
      </c>
      <c r="E20" s="76" t="s">
        <v>102</v>
      </c>
      <c r="F20" s="78">
        <v>100</v>
      </c>
      <c r="G20" s="82">
        <v>3026.8</v>
      </c>
      <c r="H20" s="82">
        <v>3026.8</v>
      </c>
      <c r="I20" s="78">
        <v>3026.8</v>
      </c>
      <c r="J20" s="75">
        <f t="shared" si="0"/>
        <v>100</v>
      </c>
    </row>
    <row r="21" spans="1:10" ht="48" customHeight="1">
      <c r="A21" s="35" t="s">
        <v>69</v>
      </c>
      <c r="B21" s="212">
        <v>992</v>
      </c>
      <c r="C21" s="76" t="s">
        <v>3</v>
      </c>
      <c r="D21" s="76" t="s">
        <v>8</v>
      </c>
      <c r="E21" s="76" t="s">
        <v>102</v>
      </c>
      <c r="F21" s="78">
        <v>200</v>
      </c>
      <c r="G21" s="82">
        <v>512</v>
      </c>
      <c r="H21" s="82">
        <v>512</v>
      </c>
      <c r="I21" s="78">
        <v>505.9</v>
      </c>
      <c r="J21" s="75">
        <f t="shared" si="0"/>
        <v>98.80859375</v>
      </c>
    </row>
    <row r="22" spans="1:10" ht="22.5" customHeight="1">
      <c r="A22" s="35" t="s">
        <v>67</v>
      </c>
      <c r="B22" s="212">
        <v>992</v>
      </c>
      <c r="C22" s="76" t="s">
        <v>3</v>
      </c>
      <c r="D22" s="76" t="s">
        <v>8</v>
      </c>
      <c r="E22" s="76" t="s">
        <v>102</v>
      </c>
      <c r="F22" s="78">
        <v>800</v>
      </c>
      <c r="G22" s="82">
        <v>16.5</v>
      </c>
      <c r="H22" s="82">
        <v>16.5</v>
      </c>
      <c r="I22" s="78">
        <v>16.5</v>
      </c>
      <c r="J22" s="75">
        <f t="shared" si="0"/>
        <v>100</v>
      </c>
    </row>
    <row r="23" spans="1:10" ht="47.25">
      <c r="A23" s="35" t="s">
        <v>52</v>
      </c>
      <c r="B23" s="212">
        <v>992</v>
      </c>
      <c r="C23" s="76" t="s">
        <v>3</v>
      </c>
      <c r="D23" s="76" t="s">
        <v>8</v>
      </c>
      <c r="E23" s="76" t="s">
        <v>105</v>
      </c>
      <c r="F23" s="78"/>
      <c r="G23" s="73">
        <v>3.8</v>
      </c>
      <c r="H23" s="73">
        <v>3.8</v>
      </c>
      <c r="I23" s="78">
        <v>3.8</v>
      </c>
      <c r="J23" s="75">
        <f t="shared" si="0"/>
        <v>100</v>
      </c>
    </row>
    <row r="24" spans="1:10" ht="77.25" customHeight="1">
      <c r="A24" s="35" t="s">
        <v>53</v>
      </c>
      <c r="B24" s="212">
        <v>992</v>
      </c>
      <c r="C24" s="76" t="s">
        <v>3</v>
      </c>
      <c r="D24" s="76" t="s">
        <v>8</v>
      </c>
      <c r="E24" s="76" t="s">
        <v>106</v>
      </c>
      <c r="F24" s="78"/>
      <c r="G24" s="73">
        <v>3.8</v>
      </c>
      <c r="H24" s="73">
        <v>3.8</v>
      </c>
      <c r="I24" s="78">
        <v>3.8</v>
      </c>
      <c r="J24" s="75">
        <f t="shared" si="0"/>
        <v>100</v>
      </c>
    </row>
    <row r="25" spans="1:10" ht="46.5" customHeight="1">
      <c r="A25" s="35" t="s">
        <v>69</v>
      </c>
      <c r="B25" s="212">
        <v>992</v>
      </c>
      <c r="C25" s="76" t="s">
        <v>3</v>
      </c>
      <c r="D25" s="76" t="s">
        <v>8</v>
      </c>
      <c r="E25" s="76" t="s">
        <v>106</v>
      </c>
      <c r="F25" s="78">
        <v>200</v>
      </c>
      <c r="G25" s="73">
        <v>3.8</v>
      </c>
      <c r="H25" s="73">
        <v>3.8</v>
      </c>
      <c r="I25" s="78">
        <v>3.8</v>
      </c>
      <c r="J25" s="75">
        <f t="shared" si="0"/>
        <v>100</v>
      </c>
    </row>
    <row r="26" spans="1:10" ht="91.5" customHeight="1">
      <c r="A26" s="208" t="s">
        <v>39</v>
      </c>
      <c r="B26" s="178">
        <v>992</v>
      </c>
      <c r="C26" s="171" t="s">
        <v>3</v>
      </c>
      <c r="D26" s="171" t="s">
        <v>40</v>
      </c>
      <c r="E26" s="171"/>
      <c r="F26" s="209"/>
      <c r="G26" s="179">
        <f aca="true" t="shared" si="2" ref="G26:I29">G27</f>
        <v>53.6</v>
      </c>
      <c r="H26" s="179">
        <f t="shared" si="2"/>
        <v>53.6</v>
      </c>
      <c r="I26" s="179">
        <f t="shared" si="2"/>
        <v>53.6</v>
      </c>
      <c r="J26" s="172">
        <f t="shared" si="0"/>
        <v>100</v>
      </c>
    </row>
    <row r="27" spans="1:10" ht="33.75" customHeight="1">
      <c r="A27" s="35" t="s">
        <v>49</v>
      </c>
      <c r="B27" s="212">
        <v>992</v>
      </c>
      <c r="C27" s="76" t="s">
        <v>3</v>
      </c>
      <c r="D27" s="76" t="s">
        <v>40</v>
      </c>
      <c r="E27" s="76" t="s">
        <v>103</v>
      </c>
      <c r="F27" s="78"/>
      <c r="G27" s="92">
        <f t="shared" si="2"/>
        <v>53.6</v>
      </c>
      <c r="H27" s="92">
        <f t="shared" si="2"/>
        <v>53.6</v>
      </c>
      <c r="I27" s="92">
        <f t="shared" si="2"/>
        <v>53.6</v>
      </c>
      <c r="J27" s="88">
        <f t="shared" si="0"/>
        <v>100</v>
      </c>
    </row>
    <row r="28" spans="1:10" ht="35.25" customHeight="1">
      <c r="A28" s="35" t="s">
        <v>50</v>
      </c>
      <c r="B28" s="212">
        <v>992</v>
      </c>
      <c r="C28" s="76" t="s">
        <v>3</v>
      </c>
      <c r="D28" s="76" t="s">
        <v>40</v>
      </c>
      <c r="E28" s="76" t="s">
        <v>104</v>
      </c>
      <c r="F28" s="78"/>
      <c r="G28" s="92">
        <f t="shared" si="2"/>
        <v>53.6</v>
      </c>
      <c r="H28" s="92">
        <f t="shared" si="2"/>
        <v>53.6</v>
      </c>
      <c r="I28" s="92">
        <f t="shared" si="2"/>
        <v>53.6</v>
      </c>
      <c r="J28" s="88">
        <f t="shared" si="0"/>
        <v>100</v>
      </c>
    </row>
    <row r="29" spans="1:10" ht="84" customHeight="1">
      <c r="A29" s="35" t="s">
        <v>54</v>
      </c>
      <c r="B29" s="212">
        <v>992</v>
      </c>
      <c r="C29" s="76" t="s">
        <v>3</v>
      </c>
      <c r="D29" s="76" t="s">
        <v>40</v>
      </c>
      <c r="E29" s="76" t="s">
        <v>102</v>
      </c>
      <c r="F29" s="78"/>
      <c r="G29" s="92">
        <f t="shared" si="2"/>
        <v>53.6</v>
      </c>
      <c r="H29" s="92">
        <f t="shared" si="2"/>
        <v>53.6</v>
      </c>
      <c r="I29" s="92">
        <f t="shared" si="2"/>
        <v>53.6</v>
      </c>
      <c r="J29" s="88">
        <f t="shared" si="0"/>
        <v>100</v>
      </c>
    </row>
    <row r="30" spans="1:10" ht="25.5" customHeight="1">
      <c r="A30" s="35" t="s">
        <v>71</v>
      </c>
      <c r="B30" s="212">
        <v>992</v>
      </c>
      <c r="C30" s="76" t="s">
        <v>3</v>
      </c>
      <c r="D30" s="76" t="s">
        <v>40</v>
      </c>
      <c r="E30" s="76" t="s">
        <v>102</v>
      </c>
      <c r="F30" s="78">
        <v>500</v>
      </c>
      <c r="G30" s="92">
        <v>53.6</v>
      </c>
      <c r="H30" s="92">
        <v>53.6</v>
      </c>
      <c r="I30" s="103">
        <v>53.6</v>
      </c>
      <c r="J30" s="88">
        <f t="shared" si="0"/>
        <v>100</v>
      </c>
    </row>
    <row r="31" spans="1:10" ht="82.5" customHeight="1">
      <c r="A31" s="210" t="s">
        <v>114</v>
      </c>
      <c r="B31" s="178">
        <v>992</v>
      </c>
      <c r="C31" s="171" t="s">
        <v>3</v>
      </c>
      <c r="D31" s="171" t="s">
        <v>82</v>
      </c>
      <c r="E31" s="171" t="s">
        <v>115</v>
      </c>
      <c r="F31" s="211"/>
      <c r="G31" s="179">
        <f aca="true" t="shared" si="3" ref="G31:I32">G32</f>
        <v>390.2</v>
      </c>
      <c r="H31" s="179">
        <f t="shared" si="3"/>
        <v>390.2</v>
      </c>
      <c r="I31" s="179">
        <f t="shared" si="3"/>
        <v>390.2</v>
      </c>
      <c r="J31" s="172">
        <f t="shared" si="0"/>
        <v>100</v>
      </c>
    </row>
    <row r="32" spans="1:10" ht="34.5" customHeight="1">
      <c r="A32" s="35" t="s">
        <v>116</v>
      </c>
      <c r="B32" s="212">
        <v>992</v>
      </c>
      <c r="C32" s="76" t="s">
        <v>3</v>
      </c>
      <c r="D32" s="76" t="s">
        <v>82</v>
      </c>
      <c r="E32" s="134" t="s">
        <v>117</v>
      </c>
      <c r="F32" s="78"/>
      <c r="G32" s="92">
        <f t="shared" si="3"/>
        <v>390.2</v>
      </c>
      <c r="H32" s="92">
        <f t="shared" si="3"/>
        <v>390.2</v>
      </c>
      <c r="I32" s="92">
        <f t="shared" si="3"/>
        <v>390.2</v>
      </c>
      <c r="J32" s="88">
        <f t="shared" si="0"/>
        <v>100</v>
      </c>
    </row>
    <row r="33" spans="1:10" ht="25.5" customHeight="1">
      <c r="A33" s="35" t="s">
        <v>67</v>
      </c>
      <c r="B33" s="212">
        <v>992</v>
      </c>
      <c r="C33" s="76" t="s">
        <v>3</v>
      </c>
      <c r="D33" s="76" t="s">
        <v>82</v>
      </c>
      <c r="E33" s="134" t="s">
        <v>117</v>
      </c>
      <c r="F33" s="78">
        <v>800</v>
      </c>
      <c r="G33" s="92">
        <v>390.2</v>
      </c>
      <c r="H33" s="92">
        <v>390.2</v>
      </c>
      <c r="I33" s="103">
        <v>390.2</v>
      </c>
      <c r="J33" s="88">
        <f t="shared" si="0"/>
        <v>100</v>
      </c>
    </row>
    <row r="34" spans="1:13" ht="21" customHeight="1">
      <c r="A34" s="208" t="s">
        <v>55</v>
      </c>
      <c r="B34" s="178">
        <v>992</v>
      </c>
      <c r="C34" s="171" t="s">
        <v>3</v>
      </c>
      <c r="D34" s="171" t="s">
        <v>41</v>
      </c>
      <c r="E34" s="171"/>
      <c r="F34" s="209"/>
      <c r="G34" s="172">
        <f>G35+G39+G42+G45+G48+G51</f>
        <v>140.1</v>
      </c>
      <c r="H34" s="172">
        <f>H35+H39+H42+H45+H48+H51</f>
        <v>140.1</v>
      </c>
      <c r="I34" s="172">
        <f>I35+I39+I42+I45+I48+I51</f>
        <v>140.1</v>
      </c>
      <c r="J34" s="172">
        <f t="shared" si="0"/>
        <v>100</v>
      </c>
      <c r="M34" t="s">
        <v>72</v>
      </c>
    </row>
    <row r="35" spans="1:13" ht="74.25" customHeight="1">
      <c r="A35" s="49" t="s">
        <v>84</v>
      </c>
      <c r="B35" s="212">
        <v>992</v>
      </c>
      <c r="C35" s="76" t="s">
        <v>3</v>
      </c>
      <c r="D35" s="76" t="s">
        <v>41</v>
      </c>
      <c r="E35" s="134" t="s">
        <v>107</v>
      </c>
      <c r="F35" s="87"/>
      <c r="G35" s="88">
        <f aca="true" t="shared" si="4" ref="G35:I37">G36</f>
        <v>2.5</v>
      </c>
      <c r="H35" s="88">
        <f t="shared" si="4"/>
        <v>2.5</v>
      </c>
      <c r="I35" s="88">
        <f t="shared" si="4"/>
        <v>2.5</v>
      </c>
      <c r="J35" s="75">
        <f t="shared" si="0"/>
        <v>100</v>
      </c>
      <c r="L35" t="s">
        <v>72</v>
      </c>
      <c r="M35" t="s">
        <v>72</v>
      </c>
    </row>
    <row r="36" spans="1:10" ht="63" customHeight="1">
      <c r="A36" s="48" t="s">
        <v>85</v>
      </c>
      <c r="B36" s="212">
        <v>992</v>
      </c>
      <c r="C36" s="76" t="s">
        <v>3</v>
      </c>
      <c r="D36" s="76" t="s">
        <v>41</v>
      </c>
      <c r="E36" s="134" t="s">
        <v>108</v>
      </c>
      <c r="F36" s="78"/>
      <c r="G36" s="88">
        <f t="shared" si="4"/>
        <v>2.5</v>
      </c>
      <c r="H36" s="88">
        <f t="shared" si="4"/>
        <v>2.5</v>
      </c>
      <c r="I36" s="88">
        <f t="shared" si="4"/>
        <v>2.5</v>
      </c>
      <c r="J36" s="75">
        <f t="shared" si="0"/>
        <v>100</v>
      </c>
    </row>
    <row r="37" spans="1:10" ht="50.25" customHeight="1">
      <c r="A37" s="37" t="s">
        <v>56</v>
      </c>
      <c r="B37" s="212">
        <v>992</v>
      </c>
      <c r="C37" s="76" t="s">
        <v>3</v>
      </c>
      <c r="D37" s="76" t="s">
        <v>41</v>
      </c>
      <c r="E37" s="134" t="s">
        <v>109</v>
      </c>
      <c r="F37" s="78"/>
      <c r="G37" s="88">
        <f t="shared" si="4"/>
        <v>2.5</v>
      </c>
      <c r="H37" s="88">
        <f t="shared" si="4"/>
        <v>2.5</v>
      </c>
      <c r="I37" s="88">
        <f t="shared" si="4"/>
        <v>2.5</v>
      </c>
      <c r="J37" s="75">
        <f t="shared" si="0"/>
        <v>100</v>
      </c>
    </row>
    <row r="38" spans="1:10" ht="51.75" customHeight="1">
      <c r="A38" s="35" t="s">
        <v>69</v>
      </c>
      <c r="B38" s="212">
        <v>992</v>
      </c>
      <c r="C38" s="76" t="s">
        <v>3</v>
      </c>
      <c r="D38" s="76" t="s">
        <v>41</v>
      </c>
      <c r="E38" s="134" t="s">
        <v>109</v>
      </c>
      <c r="F38" s="78">
        <v>200</v>
      </c>
      <c r="G38" s="88">
        <v>2.5</v>
      </c>
      <c r="H38" s="88">
        <v>2.5</v>
      </c>
      <c r="I38" s="87">
        <v>2.5</v>
      </c>
      <c r="J38" s="75">
        <f t="shared" si="0"/>
        <v>100</v>
      </c>
    </row>
    <row r="39" spans="1:12" ht="126.75" customHeight="1">
      <c r="A39" s="35" t="s">
        <v>164</v>
      </c>
      <c r="B39" s="212">
        <v>992</v>
      </c>
      <c r="C39" s="76" t="s">
        <v>3</v>
      </c>
      <c r="D39" s="76" t="s">
        <v>41</v>
      </c>
      <c r="E39" s="134" t="s">
        <v>158</v>
      </c>
      <c r="F39" s="78"/>
      <c r="G39" s="88">
        <f aca="true" t="shared" si="5" ref="G39:I40">G40</f>
        <v>29.8</v>
      </c>
      <c r="H39" s="88">
        <f t="shared" si="5"/>
        <v>29.8</v>
      </c>
      <c r="I39" s="88">
        <f t="shared" si="5"/>
        <v>29.8</v>
      </c>
      <c r="J39" s="75">
        <f t="shared" si="0"/>
        <v>100</v>
      </c>
      <c r="L39" t="s">
        <v>72</v>
      </c>
    </row>
    <row r="40" spans="1:12" ht="51.75" customHeight="1">
      <c r="A40" s="37" t="s">
        <v>56</v>
      </c>
      <c r="B40" s="212">
        <v>992</v>
      </c>
      <c r="C40" s="76" t="s">
        <v>3</v>
      </c>
      <c r="D40" s="76" t="s">
        <v>41</v>
      </c>
      <c r="E40" s="134" t="s">
        <v>157</v>
      </c>
      <c r="F40" s="78"/>
      <c r="G40" s="88">
        <f t="shared" si="5"/>
        <v>29.8</v>
      </c>
      <c r="H40" s="88">
        <f t="shared" si="5"/>
        <v>29.8</v>
      </c>
      <c r="I40" s="88">
        <f t="shared" si="5"/>
        <v>29.8</v>
      </c>
      <c r="J40" s="75">
        <f>I40/H40*100</f>
        <v>100</v>
      </c>
      <c r="L40" t="s">
        <v>72</v>
      </c>
    </row>
    <row r="41" spans="1:10" ht="49.5" customHeight="1">
      <c r="A41" s="35" t="s">
        <v>69</v>
      </c>
      <c r="B41" s="212">
        <v>992</v>
      </c>
      <c r="C41" s="76" t="s">
        <v>3</v>
      </c>
      <c r="D41" s="76" t="s">
        <v>41</v>
      </c>
      <c r="E41" s="134" t="s">
        <v>157</v>
      </c>
      <c r="F41" s="78">
        <v>200</v>
      </c>
      <c r="G41" s="88">
        <v>29.8</v>
      </c>
      <c r="H41" s="88">
        <v>29.8</v>
      </c>
      <c r="I41" s="87">
        <v>29.8</v>
      </c>
      <c r="J41" s="75">
        <f t="shared" si="0"/>
        <v>100</v>
      </c>
    </row>
    <row r="42" spans="1:12" ht="111.75" customHeight="1">
      <c r="A42" s="35" t="s">
        <v>172</v>
      </c>
      <c r="B42" s="212">
        <v>992</v>
      </c>
      <c r="C42" s="76" t="s">
        <v>3</v>
      </c>
      <c r="D42" s="76" t="s">
        <v>41</v>
      </c>
      <c r="E42" s="134" t="s">
        <v>110</v>
      </c>
      <c r="F42" s="78"/>
      <c r="G42" s="75">
        <f aca="true" t="shared" si="6" ref="G42:I43">G43</f>
        <v>92.5</v>
      </c>
      <c r="H42" s="75">
        <f t="shared" si="6"/>
        <v>92.5</v>
      </c>
      <c r="I42" s="75">
        <f t="shared" si="6"/>
        <v>92.5</v>
      </c>
      <c r="J42" s="75">
        <f t="shared" si="0"/>
        <v>100</v>
      </c>
      <c r="L42" t="s">
        <v>72</v>
      </c>
    </row>
    <row r="43" spans="1:10" ht="53.25" customHeight="1">
      <c r="A43" s="37" t="s">
        <v>56</v>
      </c>
      <c r="B43" s="212">
        <v>992</v>
      </c>
      <c r="C43" s="76" t="s">
        <v>3</v>
      </c>
      <c r="D43" s="76" t="s">
        <v>41</v>
      </c>
      <c r="E43" s="134" t="s">
        <v>111</v>
      </c>
      <c r="F43" s="78"/>
      <c r="G43" s="75">
        <f t="shared" si="6"/>
        <v>92.5</v>
      </c>
      <c r="H43" s="75">
        <f t="shared" si="6"/>
        <v>92.5</v>
      </c>
      <c r="I43" s="75">
        <f t="shared" si="6"/>
        <v>92.5</v>
      </c>
      <c r="J43" s="75">
        <f t="shared" si="0"/>
        <v>100</v>
      </c>
    </row>
    <row r="44" spans="1:10" ht="52.5" customHeight="1">
      <c r="A44" s="35" t="s">
        <v>69</v>
      </c>
      <c r="B44" s="212">
        <v>992</v>
      </c>
      <c r="C44" s="76" t="s">
        <v>3</v>
      </c>
      <c r="D44" s="76" t="s">
        <v>41</v>
      </c>
      <c r="E44" s="134" t="s">
        <v>111</v>
      </c>
      <c r="F44" s="78">
        <v>200</v>
      </c>
      <c r="G44" s="75">
        <v>92.5</v>
      </c>
      <c r="H44" s="75">
        <v>92.5</v>
      </c>
      <c r="I44" s="78">
        <v>92.5</v>
      </c>
      <c r="J44" s="75">
        <f t="shared" si="0"/>
        <v>100</v>
      </c>
    </row>
    <row r="45" spans="1:10" ht="98.25" customHeight="1">
      <c r="A45" s="48" t="s">
        <v>204</v>
      </c>
      <c r="B45" s="212">
        <v>992</v>
      </c>
      <c r="C45" s="76" t="s">
        <v>3</v>
      </c>
      <c r="D45" s="76" t="s">
        <v>41</v>
      </c>
      <c r="E45" s="134" t="s">
        <v>112</v>
      </c>
      <c r="F45" s="78"/>
      <c r="G45" s="75">
        <f aca="true" t="shared" si="7" ref="G45:I46">G46</f>
        <v>13.3</v>
      </c>
      <c r="H45" s="75">
        <f t="shared" si="7"/>
        <v>13.3</v>
      </c>
      <c r="I45" s="75">
        <f t="shared" si="7"/>
        <v>13.3</v>
      </c>
      <c r="J45" s="75">
        <f t="shared" si="0"/>
        <v>100</v>
      </c>
    </row>
    <row r="46" spans="1:10" ht="47.25">
      <c r="A46" s="37" t="s">
        <v>56</v>
      </c>
      <c r="B46" s="212">
        <v>992</v>
      </c>
      <c r="C46" s="76" t="s">
        <v>3</v>
      </c>
      <c r="D46" s="76" t="s">
        <v>41</v>
      </c>
      <c r="E46" s="134" t="s">
        <v>113</v>
      </c>
      <c r="F46" s="78"/>
      <c r="G46" s="75">
        <f t="shared" si="7"/>
        <v>13.3</v>
      </c>
      <c r="H46" s="75">
        <f t="shared" si="7"/>
        <v>13.3</v>
      </c>
      <c r="I46" s="75">
        <f t="shared" si="7"/>
        <v>13.3</v>
      </c>
      <c r="J46" s="75">
        <f t="shared" si="0"/>
        <v>100</v>
      </c>
    </row>
    <row r="47" spans="1:10" ht="47.25">
      <c r="A47" s="35" t="s">
        <v>69</v>
      </c>
      <c r="B47" s="212">
        <v>992</v>
      </c>
      <c r="C47" s="76" t="s">
        <v>3</v>
      </c>
      <c r="D47" s="76" t="s">
        <v>41</v>
      </c>
      <c r="E47" s="134" t="s">
        <v>113</v>
      </c>
      <c r="F47" s="78">
        <v>200</v>
      </c>
      <c r="G47" s="75">
        <v>13.3</v>
      </c>
      <c r="H47" s="75">
        <v>13.3</v>
      </c>
      <c r="I47" s="78">
        <v>13.3</v>
      </c>
      <c r="J47" s="75">
        <f t="shared" si="0"/>
        <v>100</v>
      </c>
    </row>
    <row r="48" spans="1:10" ht="110.25">
      <c r="A48" s="38" t="s">
        <v>175</v>
      </c>
      <c r="B48" s="212">
        <v>992</v>
      </c>
      <c r="C48" s="76" t="s">
        <v>3</v>
      </c>
      <c r="D48" s="76" t="s">
        <v>41</v>
      </c>
      <c r="E48" s="134" t="s">
        <v>176</v>
      </c>
      <c r="F48" s="78"/>
      <c r="G48" s="75">
        <v>1</v>
      </c>
      <c r="H48" s="75">
        <v>1</v>
      </c>
      <c r="I48" s="120">
        <v>1</v>
      </c>
      <c r="J48" s="75">
        <f>I48/H48*100</f>
        <v>100</v>
      </c>
    </row>
    <row r="49" spans="1:10" ht="47.25">
      <c r="A49" s="37" t="s">
        <v>56</v>
      </c>
      <c r="B49" s="212">
        <v>992</v>
      </c>
      <c r="C49" s="76" t="s">
        <v>3</v>
      </c>
      <c r="D49" s="76" t="s">
        <v>41</v>
      </c>
      <c r="E49" s="134" t="s">
        <v>177</v>
      </c>
      <c r="F49" s="78"/>
      <c r="G49" s="75">
        <v>1</v>
      </c>
      <c r="H49" s="75">
        <v>1</v>
      </c>
      <c r="I49" s="120">
        <v>1</v>
      </c>
      <c r="J49" s="75">
        <f>I49/H49*100</f>
        <v>100</v>
      </c>
    </row>
    <row r="50" spans="1:13" ht="47.25">
      <c r="A50" s="35" t="s">
        <v>69</v>
      </c>
      <c r="B50" s="212">
        <v>992</v>
      </c>
      <c r="C50" s="76" t="s">
        <v>3</v>
      </c>
      <c r="D50" s="76" t="s">
        <v>41</v>
      </c>
      <c r="E50" s="134" t="s">
        <v>177</v>
      </c>
      <c r="F50" s="78">
        <v>200</v>
      </c>
      <c r="G50" s="75">
        <v>1</v>
      </c>
      <c r="H50" s="75">
        <v>1</v>
      </c>
      <c r="I50" s="120">
        <v>1</v>
      </c>
      <c r="J50" s="75">
        <f>I50/H50*100</f>
        <v>100</v>
      </c>
      <c r="M50" t="s">
        <v>72</v>
      </c>
    </row>
    <row r="51" spans="1:12" ht="81.75" customHeight="1">
      <c r="A51" s="48" t="s">
        <v>206</v>
      </c>
      <c r="B51" s="212">
        <v>992</v>
      </c>
      <c r="C51" s="76" t="s">
        <v>3</v>
      </c>
      <c r="D51" s="76" t="s">
        <v>41</v>
      </c>
      <c r="E51" s="134" t="s">
        <v>155</v>
      </c>
      <c r="F51" s="78"/>
      <c r="G51" s="75">
        <v>1</v>
      </c>
      <c r="H51" s="75">
        <v>1</v>
      </c>
      <c r="I51" s="120">
        <v>1</v>
      </c>
      <c r="J51" s="75">
        <f t="shared" si="0"/>
        <v>100</v>
      </c>
      <c r="L51" t="s">
        <v>72</v>
      </c>
    </row>
    <row r="52" spans="1:10" ht="47.25">
      <c r="A52" s="37" t="s">
        <v>56</v>
      </c>
      <c r="B52" s="212">
        <v>992</v>
      </c>
      <c r="C52" s="76" t="s">
        <v>3</v>
      </c>
      <c r="D52" s="76" t="s">
        <v>41</v>
      </c>
      <c r="E52" s="134" t="s">
        <v>156</v>
      </c>
      <c r="F52" s="78"/>
      <c r="G52" s="75">
        <v>1</v>
      </c>
      <c r="H52" s="75">
        <v>1</v>
      </c>
      <c r="I52" s="120">
        <v>1</v>
      </c>
      <c r="J52" s="75">
        <f>I52/H52*100</f>
        <v>100</v>
      </c>
    </row>
    <row r="53" spans="1:10" ht="47.25">
      <c r="A53" s="35" t="s">
        <v>69</v>
      </c>
      <c r="B53" s="212">
        <v>992</v>
      </c>
      <c r="C53" s="76" t="s">
        <v>3</v>
      </c>
      <c r="D53" s="76" t="s">
        <v>41</v>
      </c>
      <c r="E53" s="134" t="s">
        <v>156</v>
      </c>
      <c r="F53" s="78">
        <v>200</v>
      </c>
      <c r="G53" s="75">
        <v>1</v>
      </c>
      <c r="H53" s="75">
        <v>1</v>
      </c>
      <c r="I53" s="120">
        <v>1</v>
      </c>
      <c r="J53" s="75">
        <f t="shared" si="0"/>
        <v>100</v>
      </c>
    </row>
    <row r="54" spans="1:10" ht="23.25" customHeight="1">
      <c r="A54" s="183" t="s">
        <v>17</v>
      </c>
      <c r="B54" s="175">
        <v>992</v>
      </c>
      <c r="C54" s="142" t="s">
        <v>7</v>
      </c>
      <c r="D54" s="142"/>
      <c r="E54" s="143"/>
      <c r="F54" s="184"/>
      <c r="G54" s="146">
        <f>G55</f>
        <v>201.1</v>
      </c>
      <c r="H54" s="146">
        <f>H55</f>
        <v>201.1</v>
      </c>
      <c r="I54" s="146">
        <f>I55</f>
        <v>201.1</v>
      </c>
      <c r="J54" s="146">
        <f t="shared" si="0"/>
        <v>100</v>
      </c>
    </row>
    <row r="55" spans="1:10" ht="31.5">
      <c r="A55" s="185" t="s">
        <v>18</v>
      </c>
      <c r="B55" s="181">
        <v>992</v>
      </c>
      <c r="C55" s="83" t="s">
        <v>7</v>
      </c>
      <c r="D55" s="83" t="s">
        <v>5</v>
      </c>
      <c r="E55" s="186"/>
      <c r="F55" s="119"/>
      <c r="G55" s="86">
        <f>G56</f>
        <v>201.1</v>
      </c>
      <c r="H55" s="86">
        <f aca="true" t="shared" si="8" ref="H55:I57">H56</f>
        <v>201.1</v>
      </c>
      <c r="I55" s="86">
        <f t="shared" si="8"/>
        <v>201.1</v>
      </c>
      <c r="J55" s="86">
        <f t="shared" si="0"/>
        <v>100</v>
      </c>
    </row>
    <row r="56" spans="1:10" ht="31.5">
      <c r="A56" s="37" t="s">
        <v>49</v>
      </c>
      <c r="B56" s="212">
        <v>992</v>
      </c>
      <c r="C56" s="76" t="s">
        <v>7</v>
      </c>
      <c r="D56" s="76" t="s">
        <v>5</v>
      </c>
      <c r="E56" s="134" t="s">
        <v>103</v>
      </c>
      <c r="F56" s="103"/>
      <c r="G56" s="88">
        <f>G57</f>
        <v>201.1</v>
      </c>
      <c r="H56" s="88">
        <f t="shared" si="8"/>
        <v>201.1</v>
      </c>
      <c r="I56" s="88">
        <f t="shared" si="8"/>
        <v>201.1</v>
      </c>
      <c r="J56" s="88">
        <f t="shared" si="0"/>
        <v>100</v>
      </c>
    </row>
    <row r="57" spans="1:10" ht="47.25">
      <c r="A57" s="37" t="s">
        <v>57</v>
      </c>
      <c r="B57" s="212">
        <v>992</v>
      </c>
      <c r="C57" s="76" t="s">
        <v>7</v>
      </c>
      <c r="D57" s="76" t="s">
        <v>5</v>
      </c>
      <c r="E57" s="134" t="s">
        <v>119</v>
      </c>
      <c r="F57" s="103"/>
      <c r="G57" s="88">
        <f>G58</f>
        <v>201.1</v>
      </c>
      <c r="H57" s="88">
        <f t="shared" si="8"/>
        <v>201.1</v>
      </c>
      <c r="I57" s="88">
        <f t="shared" si="8"/>
        <v>201.1</v>
      </c>
      <c r="J57" s="88">
        <f t="shared" si="0"/>
        <v>100</v>
      </c>
    </row>
    <row r="58" spans="1:10" ht="135" customHeight="1">
      <c r="A58" s="34" t="s">
        <v>68</v>
      </c>
      <c r="B58" s="212">
        <v>992</v>
      </c>
      <c r="C58" s="76" t="s">
        <v>7</v>
      </c>
      <c r="D58" s="76" t="s">
        <v>5</v>
      </c>
      <c r="E58" s="134" t="s">
        <v>118</v>
      </c>
      <c r="F58" s="187">
        <v>100</v>
      </c>
      <c r="G58" s="88">
        <v>201.1</v>
      </c>
      <c r="H58" s="88">
        <v>201.1</v>
      </c>
      <c r="I58" s="226">
        <v>201.1</v>
      </c>
      <c r="J58" s="75">
        <f t="shared" si="0"/>
        <v>100</v>
      </c>
    </row>
    <row r="59" spans="1:10" ht="47.25">
      <c r="A59" s="188" t="s">
        <v>11</v>
      </c>
      <c r="B59" s="175">
        <v>992</v>
      </c>
      <c r="C59" s="142" t="s">
        <v>5</v>
      </c>
      <c r="D59" s="143"/>
      <c r="E59" s="143"/>
      <c r="F59" s="184"/>
      <c r="G59" s="146">
        <f>G60+G65</f>
        <v>4.5</v>
      </c>
      <c r="H59" s="146">
        <f>H60+H65</f>
        <v>4.5</v>
      </c>
      <c r="I59" s="146">
        <f>I60+I65</f>
        <v>4.5</v>
      </c>
      <c r="J59" s="146">
        <f t="shared" si="0"/>
        <v>100</v>
      </c>
    </row>
    <row r="60" spans="1:10" ht="96.75" customHeight="1">
      <c r="A60" s="189" t="s">
        <v>58</v>
      </c>
      <c r="B60" s="181">
        <v>992</v>
      </c>
      <c r="C60" s="83" t="s">
        <v>5</v>
      </c>
      <c r="D60" s="83" t="s">
        <v>12</v>
      </c>
      <c r="E60" s="186"/>
      <c r="F60" s="119"/>
      <c r="G60" s="86">
        <f>G61</f>
        <v>0</v>
      </c>
      <c r="H60" s="86">
        <f aca="true" t="shared" si="9" ref="H60:I63">H61</f>
        <v>0</v>
      </c>
      <c r="I60" s="86">
        <f t="shared" si="9"/>
        <v>0</v>
      </c>
      <c r="J60" s="86" t="e">
        <f t="shared" si="0"/>
        <v>#DIV/0!</v>
      </c>
    </row>
    <row r="61" spans="1:10" ht="63">
      <c r="A61" s="190" t="s">
        <v>59</v>
      </c>
      <c r="B61" s="212">
        <v>992</v>
      </c>
      <c r="C61" s="76" t="s">
        <v>5</v>
      </c>
      <c r="D61" s="76" t="s">
        <v>12</v>
      </c>
      <c r="E61" s="134" t="s">
        <v>120</v>
      </c>
      <c r="F61" s="119"/>
      <c r="G61" s="88">
        <f>G62</f>
        <v>0</v>
      </c>
      <c r="H61" s="88">
        <f t="shared" si="9"/>
        <v>0</v>
      </c>
      <c r="I61" s="88">
        <f t="shared" si="9"/>
        <v>0</v>
      </c>
      <c r="J61" s="88" t="e">
        <f t="shared" si="0"/>
        <v>#DIV/0!</v>
      </c>
    </row>
    <row r="62" spans="1:10" ht="63">
      <c r="A62" s="191" t="s">
        <v>122</v>
      </c>
      <c r="B62" s="212">
        <v>992</v>
      </c>
      <c r="C62" s="76" t="s">
        <v>5</v>
      </c>
      <c r="D62" s="76" t="s">
        <v>12</v>
      </c>
      <c r="E62" s="134" t="s">
        <v>121</v>
      </c>
      <c r="F62" s="78"/>
      <c r="G62" s="88">
        <f>G63</f>
        <v>0</v>
      </c>
      <c r="H62" s="88">
        <f t="shared" si="9"/>
        <v>0</v>
      </c>
      <c r="I62" s="88">
        <f t="shared" si="9"/>
        <v>0</v>
      </c>
      <c r="J62" s="88" t="e">
        <f t="shared" si="0"/>
        <v>#DIV/0!</v>
      </c>
    </row>
    <row r="63" spans="1:10" ht="126">
      <c r="A63" s="190" t="s">
        <v>123</v>
      </c>
      <c r="B63" s="212">
        <v>992</v>
      </c>
      <c r="C63" s="76" t="s">
        <v>5</v>
      </c>
      <c r="D63" s="76" t="s">
        <v>12</v>
      </c>
      <c r="E63" s="134" t="s">
        <v>124</v>
      </c>
      <c r="F63" s="78"/>
      <c r="G63" s="88">
        <f>G64</f>
        <v>0</v>
      </c>
      <c r="H63" s="88">
        <f t="shared" si="9"/>
        <v>0</v>
      </c>
      <c r="I63" s="88">
        <f t="shared" si="9"/>
        <v>0</v>
      </c>
      <c r="J63" s="88" t="e">
        <f t="shared" si="0"/>
        <v>#DIV/0!</v>
      </c>
    </row>
    <row r="64" spans="1:10" ht="47.25">
      <c r="A64" s="37" t="s">
        <v>69</v>
      </c>
      <c r="B64" s="212">
        <v>992</v>
      </c>
      <c r="C64" s="76" t="s">
        <v>5</v>
      </c>
      <c r="D64" s="76" t="s">
        <v>12</v>
      </c>
      <c r="E64" s="134" t="s">
        <v>124</v>
      </c>
      <c r="F64" s="78">
        <v>200</v>
      </c>
      <c r="G64" s="88">
        <v>0</v>
      </c>
      <c r="H64" s="88">
        <v>0</v>
      </c>
      <c r="I64" s="192">
        <v>0</v>
      </c>
      <c r="J64" s="88" t="e">
        <f t="shared" si="0"/>
        <v>#DIV/0!</v>
      </c>
    </row>
    <row r="65" spans="1:10" ht="31.5">
      <c r="A65" s="39" t="s">
        <v>98</v>
      </c>
      <c r="B65" s="181">
        <v>992</v>
      </c>
      <c r="C65" s="83" t="s">
        <v>5</v>
      </c>
      <c r="D65" s="83" t="s">
        <v>27</v>
      </c>
      <c r="E65" s="193"/>
      <c r="F65" s="79"/>
      <c r="G65" s="86">
        <f>G66</f>
        <v>4.5</v>
      </c>
      <c r="H65" s="86">
        <f aca="true" t="shared" si="10" ref="H65:I67">H66</f>
        <v>4.5</v>
      </c>
      <c r="I65" s="86">
        <f t="shared" si="10"/>
        <v>4.5</v>
      </c>
      <c r="J65" s="86">
        <f t="shared" si="0"/>
        <v>100</v>
      </c>
    </row>
    <row r="66" spans="1:10" ht="117" customHeight="1">
      <c r="A66" s="48" t="s">
        <v>178</v>
      </c>
      <c r="B66" s="212">
        <v>992</v>
      </c>
      <c r="C66" s="76" t="s">
        <v>5</v>
      </c>
      <c r="D66" s="76" t="s">
        <v>27</v>
      </c>
      <c r="E66" s="134" t="s">
        <v>151</v>
      </c>
      <c r="F66" s="78"/>
      <c r="G66" s="88">
        <f>G67</f>
        <v>4.5</v>
      </c>
      <c r="H66" s="88">
        <f t="shared" si="10"/>
        <v>4.5</v>
      </c>
      <c r="I66" s="88">
        <f t="shared" si="10"/>
        <v>4.5</v>
      </c>
      <c r="J66" s="75">
        <f t="shared" si="0"/>
        <v>100</v>
      </c>
    </row>
    <row r="67" spans="1:10" ht="47.25">
      <c r="A67" s="37" t="s">
        <v>56</v>
      </c>
      <c r="B67" s="212">
        <v>992</v>
      </c>
      <c r="C67" s="76" t="s">
        <v>5</v>
      </c>
      <c r="D67" s="76" t="s">
        <v>27</v>
      </c>
      <c r="E67" s="134" t="s">
        <v>150</v>
      </c>
      <c r="F67" s="78"/>
      <c r="G67" s="88">
        <f>G68</f>
        <v>4.5</v>
      </c>
      <c r="H67" s="88">
        <f t="shared" si="10"/>
        <v>4.5</v>
      </c>
      <c r="I67" s="88">
        <f t="shared" si="10"/>
        <v>4.5</v>
      </c>
      <c r="J67" s="75">
        <f t="shared" si="0"/>
        <v>100</v>
      </c>
    </row>
    <row r="68" spans="1:10" ht="47.25">
      <c r="A68" s="37" t="s">
        <v>69</v>
      </c>
      <c r="B68" s="212">
        <v>992</v>
      </c>
      <c r="C68" s="76" t="s">
        <v>5</v>
      </c>
      <c r="D68" s="76" t="s">
        <v>27</v>
      </c>
      <c r="E68" s="134" t="s">
        <v>150</v>
      </c>
      <c r="F68" s="78">
        <v>200</v>
      </c>
      <c r="G68" s="88">
        <v>4.5</v>
      </c>
      <c r="H68" s="88">
        <v>4.5</v>
      </c>
      <c r="I68" s="182">
        <v>4.5</v>
      </c>
      <c r="J68" s="75">
        <f>I68/H68*100</f>
        <v>100</v>
      </c>
    </row>
    <row r="69" spans="1:10" ht="15.75">
      <c r="A69" s="188" t="s">
        <v>36</v>
      </c>
      <c r="B69" s="175">
        <v>992</v>
      </c>
      <c r="C69" s="142" t="s">
        <v>8</v>
      </c>
      <c r="D69" s="142"/>
      <c r="E69" s="142"/>
      <c r="F69" s="184"/>
      <c r="G69" s="146">
        <f>G70+G76</f>
        <v>3793.2999999999997</v>
      </c>
      <c r="H69" s="146">
        <f>H70+H76</f>
        <v>3793.2999999999997</v>
      </c>
      <c r="I69" s="146">
        <f>I70+I76</f>
        <v>2929.5</v>
      </c>
      <c r="J69" s="146">
        <f t="shared" si="0"/>
        <v>77.2282708986898</v>
      </c>
    </row>
    <row r="70" spans="1:10" ht="31.5">
      <c r="A70" s="194" t="s">
        <v>60</v>
      </c>
      <c r="B70" s="212">
        <v>992</v>
      </c>
      <c r="C70" s="83" t="s">
        <v>8</v>
      </c>
      <c r="D70" s="83" t="s">
        <v>12</v>
      </c>
      <c r="E70" s="186"/>
      <c r="F70" s="195"/>
      <c r="G70" s="86">
        <f>G71+G74</f>
        <v>3787.8999999999996</v>
      </c>
      <c r="H70" s="86">
        <f>H71+H74</f>
        <v>3787.8999999999996</v>
      </c>
      <c r="I70" s="86">
        <f>I71+I74</f>
        <v>2924.1</v>
      </c>
      <c r="J70" s="86">
        <f t="shared" si="0"/>
        <v>77.19580770347687</v>
      </c>
    </row>
    <row r="71" spans="1:13" ht="31.5">
      <c r="A71" s="37" t="s">
        <v>61</v>
      </c>
      <c r="B71" s="212">
        <v>992</v>
      </c>
      <c r="C71" s="76" t="s">
        <v>8</v>
      </c>
      <c r="D71" s="76" t="s">
        <v>12</v>
      </c>
      <c r="E71" s="134" t="s">
        <v>125</v>
      </c>
      <c r="F71" s="78"/>
      <c r="G71" s="73">
        <f aca="true" t="shared" si="11" ref="G71:I72">G72</f>
        <v>1396.2</v>
      </c>
      <c r="H71" s="73">
        <f t="shared" si="11"/>
        <v>1396.2</v>
      </c>
      <c r="I71" s="73">
        <f t="shared" si="11"/>
        <v>532.5</v>
      </c>
      <c r="J71" s="75">
        <f t="shared" si="0"/>
        <v>38.139235066609366</v>
      </c>
      <c r="M71" t="s">
        <v>72</v>
      </c>
    </row>
    <row r="72" spans="1:14" ht="110.25">
      <c r="A72" s="37" t="s">
        <v>86</v>
      </c>
      <c r="B72" s="212">
        <v>992</v>
      </c>
      <c r="C72" s="76" t="s">
        <v>8</v>
      </c>
      <c r="D72" s="76" t="s">
        <v>12</v>
      </c>
      <c r="E72" s="134" t="s">
        <v>126</v>
      </c>
      <c r="F72" s="78"/>
      <c r="G72" s="73">
        <f t="shared" si="11"/>
        <v>1396.2</v>
      </c>
      <c r="H72" s="73">
        <f t="shared" si="11"/>
        <v>1396.2</v>
      </c>
      <c r="I72" s="73">
        <f t="shared" si="11"/>
        <v>532.5</v>
      </c>
      <c r="J72" s="75">
        <f t="shared" si="0"/>
        <v>38.139235066609366</v>
      </c>
      <c r="M72" t="s">
        <v>72</v>
      </c>
      <c r="N72" t="s">
        <v>72</v>
      </c>
    </row>
    <row r="73" spans="1:10" ht="47.25">
      <c r="A73" s="37" t="s">
        <v>69</v>
      </c>
      <c r="B73" s="212">
        <v>992</v>
      </c>
      <c r="C73" s="76" t="s">
        <v>8</v>
      </c>
      <c r="D73" s="76" t="s">
        <v>12</v>
      </c>
      <c r="E73" s="134" t="s">
        <v>126</v>
      </c>
      <c r="F73" s="78">
        <v>200</v>
      </c>
      <c r="G73" s="73">
        <v>1396.2</v>
      </c>
      <c r="H73" s="73">
        <v>1396.2</v>
      </c>
      <c r="I73" s="78">
        <v>532.5</v>
      </c>
      <c r="J73" s="75">
        <f t="shared" si="0"/>
        <v>38.139235066609366</v>
      </c>
    </row>
    <row r="74" spans="1:10" ht="63">
      <c r="A74" s="123" t="s">
        <v>179</v>
      </c>
      <c r="B74" s="212">
        <v>992</v>
      </c>
      <c r="C74" s="76" t="s">
        <v>8</v>
      </c>
      <c r="D74" s="76" t="s">
        <v>12</v>
      </c>
      <c r="E74" s="239" t="s">
        <v>180</v>
      </c>
      <c r="F74" s="240"/>
      <c r="G74" s="73">
        <f>G75</f>
        <v>2391.7</v>
      </c>
      <c r="H74" s="73">
        <f>H75</f>
        <v>2391.7</v>
      </c>
      <c r="I74" s="78">
        <f>I75</f>
        <v>2391.6</v>
      </c>
      <c r="J74" s="75">
        <f t="shared" si="0"/>
        <v>99.99581887360456</v>
      </c>
    </row>
    <row r="75" spans="1:10" ht="47.25">
      <c r="A75" s="37" t="s">
        <v>69</v>
      </c>
      <c r="B75" s="212">
        <v>992</v>
      </c>
      <c r="C75" s="76" t="s">
        <v>8</v>
      </c>
      <c r="D75" s="76" t="s">
        <v>12</v>
      </c>
      <c r="E75" s="239" t="s">
        <v>180</v>
      </c>
      <c r="F75" s="78">
        <v>200</v>
      </c>
      <c r="G75" s="73">
        <v>2391.7</v>
      </c>
      <c r="H75" s="73">
        <v>2391.7</v>
      </c>
      <c r="I75" s="78">
        <v>2391.6</v>
      </c>
      <c r="J75" s="75">
        <f t="shared" si="0"/>
        <v>99.99581887360456</v>
      </c>
    </row>
    <row r="76" spans="1:10" ht="28.5">
      <c r="A76" s="196" t="s">
        <v>14</v>
      </c>
      <c r="B76" s="181">
        <v>992</v>
      </c>
      <c r="C76" s="83" t="s">
        <v>8</v>
      </c>
      <c r="D76" s="83" t="s">
        <v>6</v>
      </c>
      <c r="E76" s="193"/>
      <c r="F76" s="119"/>
      <c r="G76" s="86">
        <f>G77+G80</f>
        <v>5.4</v>
      </c>
      <c r="H76" s="86">
        <f>H77+H80</f>
        <v>5.4</v>
      </c>
      <c r="I76" s="86">
        <f>I77+I80</f>
        <v>5.4</v>
      </c>
      <c r="J76" s="86">
        <f t="shared" si="0"/>
        <v>100</v>
      </c>
    </row>
    <row r="77" spans="1:15" ht="47.25">
      <c r="A77" s="197" t="s">
        <v>32</v>
      </c>
      <c r="B77" s="212">
        <v>992</v>
      </c>
      <c r="C77" s="76" t="s">
        <v>8</v>
      </c>
      <c r="D77" s="76" t="s">
        <v>6</v>
      </c>
      <c r="E77" s="134" t="s">
        <v>128</v>
      </c>
      <c r="F77" s="187"/>
      <c r="G77" s="75">
        <f aca="true" t="shared" si="12" ref="G77:I78">G78</f>
        <v>5</v>
      </c>
      <c r="H77" s="75">
        <f t="shared" si="12"/>
        <v>5</v>
      </c>
      <c r="I77" s="226">
        <f t="shared" si="12"/>
        <v>5</v>
      </c>
      <c r="J77" s="75">
        <f t="shared" si="0"/>
        <v>100</v>
      </c>
      <c r="O77" t="s">
        <v>72</v>
      </c>
    </row>
    <row r="78" spans="1:10" ht="47.25">
      <c r="A78" s="197" t="s">
        <v>87</v>
      </c>
      <c r="B78" s="212">
        <v>992</v>
      </c>
      <c r="C78" s="76" t="s">
        <v>8</v>
      </c>
      <c r="D78" s="76" t="s">
        <v>6</v>
      </c>
      <c r="E78" s="134" t="s">
        <v>127</v>
      </c>
      <c r="F78" s="187"/>
      <c r="G78" s="75">
        <f t="shared" si="12"/>
        <v>5</v>
      </c>
      <c r="H78" s="75">
        <f t="shared" si="12"/>
        <v>5</v>
      </c>
      <c r="I78" s="226">
        <f t="shared" si="12"/>
        <v>5</v>
      </c>
      <c r="J78" s="75">
        <f t="shared" si="0"/>
        <v>100</v>
      </c>
    </row>
    <row r="79" spans="1:13" ht="48.75" customHeight="1">
      <c r="A79" s="35" t="s">
        <v>69</v>
      </c>
      <c r="B79" s="212">
        <v>992</v>
      </c>
      <c r="C79" s="76" t="s">
        <v>8</v>
      </c>
      <c r="D79" s="76" t="s">
        <v>6</v>
      </c>
      <c r="E79" s="134" t="s">
        <v>127</v>
      </c>
      <c r="F79" s="78">
        <v>200</v>
      </c>
      <c r="G79" s="75">
        <v>5</v>
      </c>
      <c r="H79" s="75">
        <v>5</v>
      </c>
      <c r="I79" s="258">
        <v>5</v>
      </c>
      <c r="J79" s="75">
        <f t="shared" si="0"/>
        <v>100</v>
      </c>
      <c r="M79" t="s">
        <v>72</v>
      </c>
    </row>
    <row r="80" spans="1:10" ht="102.75" customHeight="1">
      <c r="A80" s="38" t="s">
        <v>181</v>
      </c>
      <c r="B80" s="212">
        <v>992</v>
      </c>
      <c r="C80" s="76" t="s">
        <v>8</v>
      </c>
      <c r="D80" s="76" t="s">
        <v>6</v>
      </c>
      <c r="E80" s="134" t="s">
        <v>182</v>
      </c>
      <c r="F80" s="85"/>
      <c r="G80" s="88">
        <f aca="true" t="shared" si="13" ref="G80:I81">G81</f>
        <v>0.4</v>
      </c>
      <c r="H80" s="88">
        <f t="shared" si="13"/>
        <v>0.4</v>
      </c>
      <c r="I80" s="88">
        <f t="shared" si="13"/>
        <v>0.4</v>
      </c>
      <c r="J80" s="75">
        <f t="shared" si="0"/>
        <v>100</v>
      </c>
    </row>
    <row r="81" spans="1:10" ht="48.75" customHeight="1">
      <c r="A81" s="37" t="s">
        <v>56</v>
      </c>
      <c r="B81" s="212">
        <v>992</v>
      </c>
      <c r="C81" s="76" t="s">
        <v>8</v>
      </c>
      <c r="D81" s="76" t="s">
        <v>6</v>
      </c>
      <c r="E81" s="134" t="s">
        <v>183</v>
      </c>
      <c r="F81" s="85"/>
      <c r="G81" s="88">
        <f t="shared" si="13"/>
        <v>0.4</v>
      </c>
      <c r="H81" s="88">
        <f t="shared" si="13"/>
        <v>0.4</v>
      </c>
      <c r="I81" s="88">
        <f t="shared" si="13"/>
        <v>0.4</v>
      </c>
      <c r="J81" s="75">
        <f t="shared" si="0"/>
        <v>100</v>
      </c>
    </row>
    <row r="82" spans="1:10" ht="48.75" customHeight="1">
      <c r="A82" s="104" t="s">
        <v>69</v>
      </c>
      <c r="B82" s="212">
        <v>992</v>
      </c>
      <c r="C82" s="76" t="s">
        <v>8</v>
      </c>
      <c r="D82" s="76" t="s">
        <v>6</v>
      </c>
      <c r="E82" s="134" t="s">
        <v>183</v>
      </c>
      <c r="F82" s="78">
        <v>200</v>
      </c>
      <c r="G82" s="88">
        <v>0.4</v>
      </c>
      <c r="H82" s="88">
        <v>0.4</v>
      </c>
      <c r="I82" s="102">
        <v>0.4</v>
      </c>
      <c r="J82" s="75">
        <f>I82/H82*100</f>
        <v>100</v>
      </c>
    </row>
    <row r="83" spans="1:10" ht="29.25" customHeight="1">
      <c r="A83" s="183" t="s">
        <v>15</v>
      </c>
      <c r="B83" s="175">
        <v>992</v>
      </c>
      <c r="C83" s="150" t="s">
        <v>4</v>
      </c>
      <c r="D83" s="150"/>
      <c r="E83" s="198"/>
      <c r="F83" s="184"/>
      <c r="G83" s="146">
        <v>1764.8</v>
      </c>
      <c r="H83" s="146">
        <v>1764.8</v>
      </c>
      <c r="I83" s="146">
        <f>I84+I97</f>
        <v>1726.2000000000003</v>
      </c>
      <c r="J83" s="146">
        <f t="shared" si="0"/>
        <v>97.81278331822305</v>
      </c>
    </row>
    <row r="84" spans="1:10" ht="21" customHeight="1">
      <c r="A84" s="196" t="s">
        <v>19</v>
      </c>
      <c r="B84" s="181">
        <v>992</v>
      </c>
      <c r="C84" s="83" t="s">
        <v>4</v>
      </c>
      <c r="D84" s="83" t="s">
        <v>5</v>
      </c>
      <c r="E84" s="186"/>
      <c r="F84" s="119"/>
      <c r="G84" s="86">
        <f>G85+G88+G91+G94</f>
        <v>404.1</v>
      </c>
      <c r="H84" s="86">
        <f>H85+H88+H91+H94</f>
        <v>404.1</v>
      </c>
      <c r="I84" s="86">
        <f>I85+I88+I91+I94</f>
        <v>365.6</v>
      </c>
      <c r="J84" s="86">
        <f t="shared" si="0"/>
        <v>90.4726552833457</v>
      </c>
    </row>
    <row r="85" spans="1:10" ht="19.5" customHeight="1">
      <c r="A85" s="199" t="s">
        <v>20</v>
      </c>
      <c r="B85" s="181">
        <v>992</v>
      </c>
      <c r="C85" s="76" t="s">
        <v>4</v>
      </c>
      <c r="D85" s="76" t="s">
        <v>5</v>
      </c>
      <c r="E85" s="138" t="s">
        <v>129</v>
      </c>
      <c r="F85" s="200"/>
      <c r="G85" s="75">
        <f aca="true" t="shared" si="14" ref="G85:I86">G86</f>
        <v>327.1</v>
      </c>
      <c r="H85" s="75">
        <f t="shared" si="14"/>
        <v>327.1</v>
      </c>
      <c r="I85" s="75">
        <f t="shared" si="14"/>
        <v>288.6</v>
      </c>
      <c r="J85" s="75">
        <f t="shared" si="0"/>
        <v>88.22989911342097</v>
      </c>
    </row>
    <row r="86" spans="1:13" ht="31.5">
      <c r="A86" s="199" t="s">
        <v>88</v>
      </c>
      <c r="B86" s="212">
        <v>992</v>
      </c>
      <c r="C86" s="76" t="s">
        <v>4</v>
      </c>
      <c r="D86" s="76" t="s">
        <v>5</v>
      </c>
      <c r="E86" s="138" t="s">
        <v>130</v>
      </c>
      <c r="F86" s="200"/>
      <c r="G86" s="75">
        <f t="shared" si="14"/>
        <v>327.1</v>
      </c>
      <c r="H86" s="75">
        <f t="shared" si="14"/>
        <v>327.1</v>
      </c>
      <c r="I86" s="75">
        <f t="shared" si="14"/>
        <v>288.6</v>
      </c>
      <c r="J86" s="75">
        <f t="shared" si="0"/>
        <v>88.22989911342097</v>
      </c>
      <c r="M86" t="s">
        <v>72</v>
      </c>
    </row>
    <row r="87" spans="1:10" ht="47.25">
      <c r="A87" s="35" t="s">
        <v>69</v>
      </c>
      <c r="B87" s="212">
        <v>992</v>
      </c>
      <c r="C87" s="76" t="s">
        <v>4</v>
      </c>
      <c r="D87" s="76" t="s">
        <v>5</v>
      </c>
      <c r="E87" s="138" t="s">
        <v>130</v>
      </c>
      <c r="F87" s="78">
        <v>200</v>
      </c>
      <c r="G87" s="75">
        <v>327.1</v>
      </c>
      <c r="H87" s="75">
        <v>327.1</v>
      </c>
      <c r="I87" s="78">
        <v>288.6</v>
      </c>
      <c r="J87" s="75">
        <f t="shared" si="0"/>
        <v>88.22989911342097</v>
      </c>
    </row>
    <row r="88" spans="1:10" ht="21.75" customHeight="1">
      <c r="A88" s="199" t="s">
        <v>89</v>
      </c>
      <c r="B88" s="212">
        <v>992</v>
      </c>
      <c r="C88" s="76" t="s">
        <v>4</v>
      </c>
      <c r="D88" s="76" t="s">
        <v>5</v>
      </c>
      <c r="E88" s="138" t="s">
        <v>131</v>
      </c>
      <c r="F88" s="200"/>
      <c r="G88" s="75">
        <f aca="true" t="shared" si="15" ref="G88:I89">G89</f>
        <v>0</v>
      </c>
      <c r="H88" s="75">
        <f t="shared" si="15"/>
        <v>0</v>
      </c>
      <c r="I88" s="75">
        <f t="shared" si="15"/>
        <v>0</v>
      </c>
      <c r="J88" s="75" t="e">
        <f t="shared" si="0"/>
        <v>#DIV/0!</v>
      </c>
    </row>
    <row r="89" spans="1:10" ht="31.5">
      <c r="A89" s="199" t="s">
        <v>90</v>
      </c>
      <c r="B89" s="212">
        <v>992</v>
      </c>
      <c r="C89" s="76" t="s">
        <v>4</v>
      </c>
      <c r="D89" s="76" t="s">
        <v>5</v>
      </c>
      <c r="E89" s="138" t="s">
        <v>132</v>
      </c>
      <c r="F89" s="200"/>
      <c r="G89" s="75">
        <f t="shared" si="15"/>
        <v>0</v>
      </c>
      <c r="H89" s="75">
        <f t="shared" si="15"/>
        <v>0</v>
      </c>
      <c r="I89" s="75">
        <f t="shared" si="15"/>
        <v>0</v>
      </c>
      <c r="J89" s="75" t="e">
        <f aca="true" t="shared" si="16" ref="J89:J144">I89/H89*100</f>
        <v>#DIV/0!</v>
      </c>
    </row>
    <row r="90" spans="1:10" ht="47.25">
      <c r="A90" s="35" t="s">
        <v>69</v>
      </c>
      <c r="B90" s="212">
        <v>992</v>
      </c>
      <c r="C90" s="76" t="s">
        <v>4</v>
      </c>
      <c r="D90" s="76" t="s">
        <v>5</v>
      </c>
      <c r="E90" s="138" t="s">
        <v>132</v>
      </c>
      <c r="F90" s="78">
        <v>200</v>
      </c>
      <c r="G90" s="75">
        <v>0</v>
      </c>
      <c r="H90" s="75">
        <v>0</v>
      </c>
      <c r="I90" s="120">
        <v>0</v>
      </c>
      <c r="J90" s="75" t="e">
        <f t="shared" si="16"/>
        <v>#DIV/0!</v>
      </c>
    </row>
    <row r="91" spans="1:10" ht="47.25">
      <c r="A91" s="201" t="s">
        <v>35</v>
      </c>
      <c r="B91" s="212">
        <v>992</v>
      </c>
      <c r="C91" s="76" t="s">
        <v>4</v>
      </c>
      <c r="D91" s="76" t="s">
        <v>5</v>
      </c>
      <c r="E91" s="138" t="s">
        <v>134</v>
      </c>
      <c r="F91" s="78"/>
      <c r="G91" s="75">
        <f aca="true" t="shared" si="17" ref="G91:I92">G92</f>
        <v>53</v>
      </c>
      <c r="H91" s="75">
        <f t="shared" si="17"/>
        <v>53</v>
      </c>
      <c r="I91" s="120">
        <f t="shared" si="17"/>
        <v>53</v>
      </c>
      <c r="J91" s="75">
        <f t="shared" si="16"/>
        <v>100</v>
      </c>
    </row>
    <row r="92" spans="1:12" ht="63">
      <c r="A92" s="201" t="s">
        <v>91</v>
      </c>
      <c r="B92" s="212">
        <v>992</v>
      </c>
      <c r="C92" s="76" t="s">
        <v>4</v>
      </c>
      <c r="D92" s="76" t="s">
        <v>5</v>
      </c>
      <c r="E92" s="138" t="s">
        <v>133</v>
      </c>
      <c r="F92" s="78"/>
      <c r="G92" s="75">
        <f t="shared" si="17"/>
        <v>53</v>
      </c>
      <c r="H92" s="75">
        <f t="shared" si="17"/>
        <v>53</v>
      </c>
      <c r="I92" s="120">
        <f t="shared" si="17"/>
        <v>53</v>
      </c>
      <c r="J92" s="75">
        <f t="shared" si="16"/>
        <v>100</v>
      </c>
      <c r="L92" t="s">
        <v>72</v>
      </c>
    </row>
    <row r="93" spans="1:10" ht="47.25">
      <c r="A93" s="201" t="s">
        <v>69</v>
      </c>
      <c r="B93" s="212">
        <v>992</v>
      </c>
      <c r="C93" s="76" t="s">
        <v>4</v>
      </c>
      <c r="D93" s="76" t="s">
        <v>5</v>
      </c>
      <c r="E93" s="138" t="s">
        <v>133</v>
      </c>
      <c r="F93" s="78">
        <v>200</v>
      </c>
      <c r="G93" s="75">
        <v>53</v>
      </c>
      <c r="H93" s="75">
        <v>53</v>
      </c>
      <c r="I93" s="120">
        <v>53</v>
      </c>
      <c r="J93" s="75">
        <f t="shared" si="16"/>
        <v>100</v>
      </c>
    </row>
    <row r="94" spans="1:12" ht="113.25" customHeight="1">
      <c r="A94" s="48" t="s">
        <v>184</v>
      </c>
      <c r="B94" s="212">
        <v>992</v>
      </c>
      <c r="C94" s="76" t="s">
        <v>4</v>
      </c>
      <c r="D94" s="76" t="s">
        <v>5</v>
      </c>
      <c r="E94" s="220" t="s">
        <v>160</v>
      </c>
      <c r="F94" s="78"/>
      <c r="G94" s="88">
        <f aca="true" t="shared" si="18" ref="G94:I95">G95</f>
        <v>24</v>
      </c>
      <c r="H94" s="88">
        <f t="shared" si="18"/>
        <v>24</v>
      </c>
      <c r="I94" s="88">
        <f t="shared" si="18"/>
        <v>24</v>
      </c>
      <c r="J94" s="75">
        <f t="shared" si="16"/>
        <v>100</v>
      </c>
      <c r="L94" t="s">
        <v>72</v>
      </c>
    </row>
    <row r="95" spans="1:10" ht="47.25">
      <c r="A95" s="37" t="s">
        <v>56</v>
      </c>
      <c r="B95" s="212">
        <v>992</v>
      </c>
      <c r="C95" s="76" t="s">
        <v>4</v>
      </c>
      <c r="D95" s="76" t="s">
        <v>5</v>
      </c>
      <c r="E95" s="220" t="s">
        <v>161</v>
      </c>
      <c r="F95" s="78"/>
      <c r="G95" s="88">
        <f t="shared" si="18"/>
        <v>24</v>
      </c>
      <c r="H95" s="88">
        <f t="shared" si="18"/>
        <v>24</v>
      </c>
      <c r="I95" s="88">
        <f t="shared" si="18"/>
        <v>24</v>
      </c>
      <c r="J95" s="75">
        <f t="shared" si="16"/>
        <v>100</v>
      </c>
    </row>
    <row r="96" spans="1:10" ht="47.25">
      <c r="A96" s="35" t="s">
        <v>69</v>
      </c>
      <c r="B96" s="212">
        <v>992</v>
      </c>
      <c r="C96" s="76" t="s">
        <v>4</v>
      </c>
      <c r="D96" s="76" t="s">
        <v>5</v>
      </c>
      <c r="E96" s="220" t="s">
        <v>161</v>
      </c>
      <c r="F96" s="78">
        <v>200</v>
      </c>
      <c r="G96" s="88">
        <v>24</v>
      </c>
      <c r="H96" s="88">
        <v>24</v>
      </c>
      <c r="I96" s="170">
        <v>24</v>
      </c>
      <c r="J96" s="75">
        <f>I96/H96*100</f>
        <v>100</v>
      </c>
    </row>
    <row r="97" spans="1:10" ht="51" customHeight="1">
      <c r="A97" s="125" t="s">
        <v>79</v>
      </c>
      <c r="B97" s="181">
        <v>992</v>
      </c>
      <c r="C97" s="83" t="s">
        <v>4</v>
      </c>
      <c r="D97" s="83" t="s">
        <v>4</v>
      </c>
      <c r="E97" s="140"/>
      <c r="F97" s="78"/>
      <c r="G97" s="86">
        <f>G98</f>
        <v>1360.6000000000001</v>
      </c>
      <c r="H97" s="86">
        <f aca="true" t="shared" si="19" ref="H97:I99">H98</f>
        <v>1360.6000000000001</v>
      </c>
      <c r="I97" s="86">
        <f t="shared" si="19"/>
        <v>1360.6000000000001</v>
      </c>
      <c r="J97" s="86">
        <f t="shared" si="16"/>
        <v>100</v>
      </c>
    </row>
    <row r="98" spans="1:10" ht="31.5">
      <c r="A98" s="201" t="s">
        <v>92</v>
      </c>
      <c r="B98" s="212">
        <v>992</v>
      </c>
      <c r="C98" s="76" t="s">
        <v>4</v>
      </c>
      <c r="D98" s="76" t="s">
        <v>4</v>
      </c>
      <c r="E98" s="134" t="s">
        <v>136</v>
      </c>
      <c r="F98" s="78"/>
      <c r="G98" s="75">
        <f>G99</f>
        <v>1360.6000000000001</v>
      </c>
      <c r="H98" s="75">
        <f t="shared" si="19"/>
        <v>1360.6000000000001</v>
      </c>
      <c r="I98" s="75">
        <f t="shared" si="19"/>
        <v>1360.6000000000001</v>
      </c>
      <c r="J98" s="75">
        <f t="shared" si="16"/>
        <v>100</v>
      </c>
    </row>
    <row r="99" spans="1:10" ht="15.75">
      <c r="A99" s="201" t="s">
        <v>93</v>
      </c>
      <c r="B99" s="212">
        <v>992</v>
      </c>
      <c r="C99" s="76" t="s">
        <v>4</v>
      </c>
      <c r="D99" s="76" t="s">
        <v>4</v>
      </c>
      <c r="E99" s="134" t="s">
        <v>136</v>
      </c>
      <c r="F99" s="78"/>
      <c r="G99" s="75">
        <f>G100</f>
        <v>1360.6000000000001</v>
      </c>
      <c r="H99" s="75">
        <f t="shared" si="19"/>
        <v>1360.6000000000001</v>
      </c>
      <c r="I99" s="75">
        <f t="shared" si="19"/>
        <v>1360.6000000000001</v>
      </c>
      <c r="J99" s="75">
        <f t="shared" si="16"/>
        <v>100</v>
      </c>
    </row>
    <row r="100" spans="1:10" ht="47.25">
      <c r="A100" s="201" t="s">
        <v>94</v>
      </c>
      <c r="B100" s="212">
        <v>992</v>
      </c>
      <c r="C100" s="76" t="s">
        <v>4</v>
      </c>
      <c r="D100" s="76" t="s">
        <v>4</v>
      </c>
      <c r="E100" s="134" t="s">
        <v>137</v>
      </c>
      <c r="F100" s="78"/>
      <c r="G100" s="75">
        <f>G101+G102+G103</f>
        <v>1360.6000000000001</v>
      </c>
      <c r="H100" s="75">
        <f>H101+H102+H103</f>
        <v>1360.6000000000001</v>
      </c>
      <c r="I100" s="75">
        <f>I101+I102+I103</f>
        <v>1360.6000000000001</v>
      </c>
      <c r="J100" s="75">
        <f t="shared" si="16"/>
        <v>100</v>
      </c>
    </row>
    <row r="101" spans="1:12" ht="141.75">
      <c r="A101" s="34" t="s">
        <v>68</v>
      </c>
      <c r="B101" s="212">
        <v>992</v>
      </c>
      <c r="C101" s="76" t="s">
        <v>4</v>
      </c>
      <c r="D101" s="76" t="s">
        <v>4</v>
      </c>
      <c r="E101" s="90" t="s">
        <v>159</v>
      </c>
      <c r="F101" s="78">
        <v>100</v>
      </c>
      <c r="G101" s="75">
        <v>1013.1</v>
      </c>
      <c r="H101" s="75">
        <v>1013.1</v>
      </c>
      <c r="I101" s="75">
        <v>1013.1</v>
      </c>
      <c r="J101" s="221">
        <f t="shared" si="16"/>
        <v>100</v>
      </c>
      <c r="L101" t="s">
        <v>72</v>
      </c>
    </row>
    <row r="102" spans="1:10" ht="47.25">
      <c r="A102" s="35" t="s">
        <v>69</v>
      </c>
      <c r="B102" s="212">
        <v>992</v>
      </c>
      <c r="C102" s="76" t="s">
        <v>4</v>
      </c>
      <c r="D102" s="76" t="s">
        <v>4</v>
      </c>
      <c r="E102" s="90" t="s">
        <v>159</v>
      </c>
      <c r="F102" s="78">
        <v>200</v>
      </c>
      <c r="G102" s="75">
        <v>339.1</v>
      </c>
      <c r="H102" s="75">
        <v>339.1</v>
      </c>
      <c r="I102" s="222">
        <v>339.1</v>
      </c>
      <c r="J102" s="221">
        <f t="shared" si="16"/>
        <v>100</v>
      </c>
    </row>
    <row r="103" spans="1:10" ht="21" customHeight="1">
      <c r="A103" s="35" t="s">
        <v>67</v>
      </c>
      <c r="B103" s="212">
        <v>992</v>
      </c>
      <c r="C103" s="76" t="s">
        <v>4</v>
      </c>
      <c r="D103" s="76" t="s">
        <v>4</v>
      </c>
      <c r="E103" s="90" t="s">
        <v>159</v>
      </c>
      <c r="F103" s="78">
        <v>800</v>
      </c>
      <c r="G103" s="75">
        <v>8.4</v>
      </c>
      <c r="H103" s="75">
        <v>8.4</v>
      </c>
      <c r="I103" s="85">
        <v>8.4</v>
      </c>
      <c r="J103" s="223">
        <f t="shared" si="16"/>
        <v>100</v>
      </c>
    </row>
    <row r="104" spans="1:10" ht="15.75">
      <c r="A104" s="147" t="s">
        <v>80</v>
      </c>
      <c r="B104" s="175">
        <v>992</v>
      </c>
      <c r="C104" s="142" t="s">
        <v>82</v>
      </c>
      <c r="D104" s="142"/>
      <c r="E104" s="142"/>
      <c r="F104" s="148"/>
      <c r="G104" s="149">
        <f>G105</f>
        <v>3</v>
      </c>
      <c r="H104" s="149">
        <f aca="true" t="shared" si="20" ref="H104:I107">H105</f>
        <v>3</v>
      </c>
      <c r="I104" s="149">
        <f t="shared" si="20"/>
        <v>3</v>
      </c>
      <c r="J104" s="149">
        <f t="shared" si="16"/>
        <v>100</v>
      </c>
    </row>
    <row r="105" spans="1:10" ht="31.5">
      <c r="A105" s="125" t="s">
        <v>81</v>
      </c>
      <c r="B105" s="212">
        <v>992</v>
      </c>
      <c r="C105" s="83" t="s">
        <v>82</v>
      </c>
      <c r="D105" s="83" t="s">
        <v>82</v>
      </c>
      <c r="E105" s="134"/>
      <c r="F105" s="78"/>
      <c r="G105" s="127">
        <f>G106</f>
        <v>3</v>
      </c>
      <c r="H105" s="127">
        <f t="shared" si="20"/>
        <v>3</v>
      </c>
      <c r="I105" s="127">
        <f t="shared" si="20"/>
        <v>3</v>
      </c>
      <c r="J105" s="127">
        <f t="shared" si="16"/>
        <v>100</v>
      </c>
    </row>
    <row r="106" spans="1:10" ht="114" customHeight="1">
      <c r="A106" s="201" t="s">
        <v>205</v>
      </c>
      <c r="B106" s="212">
        <v>992</v>
      </c>
      <c r="C106" s="76" t="s">
        <v>82</v>
      </c>
      <c r="D106" s="76" t="s">
        <v>82</v>
      </c>
      <c r="E106" s="134" t="s">
        <v>138</v>
      </c>
      <c r="F106" s="78"/>
      <c r="G106" s="88">
        <f>G107</f>
        <v>3</v>
      </c>
      <c r="H106" s="88">
        <f t="shared" si="20"/>
        <v>3</v>
      </c>
      <c r="I106" s="88">
        <f t="shared" si="20"/>
        <v>3</v>
      </c>
      <c r="J106" s="88">
        <f t="shared" si="16"/>
        <v>100</v>
      </c>
    </row>
    <row r="107" spans="1:10" ht="47.25">
      <c r="A107" s="201" t="s">
        <v>56</v>
      </c>
      <c r="B107" s="212">
        <v>992</v>
      </c>
      <c r="C107" s="76" t="s">
        <v>82</v>
      </c>
      <c r="D107" s="76" t="s">
        <v>82</v>
      </c>
      <c r="E107" s="134" t="s">
        <v>139</v>
      </c>
      <c r="F107" s="78"/>
      <c r="G107" s="88">
        <f>G108</f>
        <v>3</v>
      </c>
      <c r="H107" s="88">
        <f t="shared" si="20"/>
        <v>3</v>
      </c>
      <c r="I107" s="88">
        <f t="shared" si="20"/>
        <v>3</v>
      </c>
      <c r="J107" s="88">
        <f t="shared" si="16"/>
        <v>100</v>
      </c>
    </row>
    <row r="108" spans="1:10" ht="49.5" customHeight="1">
      <c r="A108" s="201" t="s">
        <v>69</v>
      </c>
      <c r="B108" s="212">
        <v>992</v>
      </c>
      <c r="C108" s="76" t="s">
        <v>82</v>
      </c>
      <c r="D108" s="76" t="s">
        <v>82</v>
      </c>
      <c r="E108" s="134" t="s">
        <v>139</v>
      </c>
      <c r="F108" s="78">
        <v>200</v>
      </c>
      <c r="G108" s="88">
        <v>3</v>
      </c>
      <c r="H108" s="88">
        <v>3</v>
      </c>
      <c r="I108" s="226">
        <v>3</v>
      </c>
      <c r="J108" s="88">
        <f t="shared" si="16"/>
        <v>100</v>
      </c>
    </row>
    <row r="109" spans="1:10" ht="21" customHeight="1">
      <c r="A109" s="183" t="s">
        <v>34</v>
      </c>
      <c r="B109" s="175">
        <v>992</v>
      </c>
      <c r="C109" s="142" t="s">
        <v>13</v>
      </c>
      <c r="D109" s="143"/>
      <c r="E109" s="143"/>
      <c r="F109" s="184"/>
      <c r="G109" s="146">
        <f aca="true" t="shared" si="21" ref="G109:I110">G110</f>
        <v>4933.7</v>
      </c>
      <c r="H109" s="146">
        <f t="shared" si="21"/>
        <v>4933.7</v>
      </c>
      <c r="I109" s="146">
        <f t="shared" si="21"/>
        <v>4902.200000000001</v>
      </c>
      <c r="J109" s="146">
        <f t="shared" si="16"/>
        <v>99.361533940045</v>
      </c>
    </row>
    <row r="110" spans="1:10" ht="15.75">
      <c r="A110" s="202" t="s">
        <v>16</v>
      </c>
      <c r="B110" s="181">
        <v>992</v>
      </c>
      <c r="C110" s="83" t="s">
        <v>13</v>
      </c>
      <c r="D110" s="83" t="s">
        <v>3</v>
      </c>
      <c r="E110" s="186"/>
      <c r="F110" s="203"/>
      <c r="G110" s="86">
        <f t="shared" si="21"/>
        <v>4933.7</v>
      </c>
      <c r="H110" s="86">
        <f t="shared" si="21"/>
        <v>4933.7</v>
      </c>
      <c r="I110" s="86">
        <f t="shared" si="21"/>
        <v>4902.200000000001</v>
      </c>
      <c r="J110" s="86">
        <f t="shared" si="16"/>
        <v>99.361533940045</v>
      </c>
    </row>
    <row r="111" spans="1:10" ht="31.5">
      <c r="A111" s="37" t="s">
        <v>62</v>
      </c>
      <c r="B111" s="212">
        <v>992</v>
      </c>
      <c r="C111" s="76" t="s">
        <v>13</v>
      </c>
      <c r="D111" s="76" t="s">
        <v>3</v>
      </c>
      <c r="E111" s="134" t="s">
        <v>140</v>
      </c>
      <c r="F111" s="78"/>
      <c r="G111" s="88">
        <v>4933.7</v>
      </c>
      <c r="H111" s="88">
        <v>4933.7</v>
      </c>
      <c r="I111" s="88">
        <f>I112+I118+I125</f>
        <v>4902.200000000001</v>
      </c>
      <c r="J111" s="88">
        <f t="shared" si="16"/>
        <v>99.361533940045</v>
      </c>
    </row>
    <row r="112" spans="1:10" ht="31.5">
      <c r="A112" s="39" t="s">
        <v>63</v>
      </c>
      <c r="B112" s="212">
        <v>992</v>
      </c>
      <c r="C112" s="83" t="s">
        <v>13</v>
      </c>
      <c r="D112" s="83" t="s">
        <v>3</v>
      </c>
      <c r="E112" s="193" t="s">
        <v>141</v>
      </c>
      <c r="F112" s="79"/>
      <c r="G112" s="86">
        <f>G113</f>
        <v>544.5</v>
      </c>
      <c r="H112" s="86">
        <f>H113</f>
        <v>544.5</v>
      </c>
      <c r="I112" s="86">
        <f>I113</f>
        <v>544.5</v>
      </c>
      <c r="J112" s="86">
        <f t="shared" si="16"/>
        <v>100</v>
      </c>
    </row>
    <row r="113" spans="1:10" ht="47.25">
      <c r="A113" s="35" t="s">
        <v>65</v>
      </c>
      <c r="B113" s="212">
        <v>992</v>
      </c>
      <c r="C113" s="76" t="s">
        <v>13</v>
      </c>
      <c r="D113" s="76" t="s">
        <v>3</v>
      </c>
      <c r="E113" s="134" t="s">
        <v>142</v>
      </c>
      <c r="F113" s="78"/>
      <c r="G113" s="75">
        <f>SUM(G114:G117)</f>
        <v>544.5</v>
      </c>
      <c r="H113" s="75">
        <f>SUM(H114:H117)</f>
        <v>544.5</v>
      </c>
      <c r="I113" s="75">
        <f>SUM(I114:I117)</f>
        <v>544.5</v>
      </c>
      <c r="J113" s="88">
        <f t="shared" si="16"/>
        <v>100</v>
      </c>
    </row>
    <row r="114" spans="1:10" ht="141.75">
      <c r="A114" s="34" t="s">
        <v>68</v>
      </c>
      <c r="B114" s="212">
        <v>992</v>
      </c>
      <c r="C114" s="76" t="s">
        <v>13</v>
      </c>
      <c r="D114" s="76" t="s">
        <v>3</v>
      </c>
      <c r="E114" s="134" t="s">
        <v>142</v>
      </c>
      <c r="F114" s="78">
        <v>100</v>
      </c>
      <c r="G114" s="73">
        <v>68.5</v>
      </c>
      <c r="H114" s="73">
        <v>68.5</v>
      </c>
      <c r="I114" s="78">
        <v>68.5</v>
      </c>
      <c r="J114" s="88">
        <f t="shared" si="16"/>
        <v>100</v>
      </c>
    </row>
    <row r="115" spans="1:10" ht="47.25">
      <c r="A115" s="35" t="s">
        <v>69</v>
      </c>
      <c r="B115" s="212">
        <v>992</v>
      </c>
      <c r="C115" s="76" t="s">
        <v>13</v>
      </c>
      <c r="D115" s="76" t="s">
        <v>3</v>
      </c>
      <c r="E115" s="134" t="s">
        <v>142</v>
      </c>
      <c r="F115" s="78">
        <v>200</v>
      </c>
      <c r="G115" s="73">
        <v>13.2</v>
      </c>
      <c r="H115" s="73">
        <v>13.2</v>
      </c>
      <c r="I115" s="78">
        <v>13.2</v>
      </c>
      <c r="J115" s="75">
        <f t="shared" si="16"/>
        <v>100</v>
      </c>
    </row>
    <row r="116" spans="1:10" ht="24.75" customHeight="1">
      <c r="A116" s="201" t="s">
        <v>71</v>
      </c>
      <c r="B116" s="212">
        <v>992</v>
      </c>
      <c r="C116" s="76" t="s">
        <v>13</v>
      </c>
      <c r="D116" s="76" t="s">
        <v>3</v>
      </c>
      <c r="E116" s="134" t="s">
        <v>142</v>
      </c>
      <c r="F116" s="78">
        <v>500</v>
      </c>
      <c r="G116" s="75">
        <v>459.2</v>
      </c>
      <c r="H116" s="75">
        <v>459.2</v>
      </c>
      <c r="I116" s="78">
        <v>459.2</v>
      </c>
      <c r="J116" s="75">
        <f t="shared" si="16"/>
        <v>100</v>
      </c>
    </row>
    <row r="117" spans="1:10" ht="22.5" customHeight="1">
      <c r="A117" s="35" t="s">
        <v>67</v>
      </c>
      <c r="B117" s="212">
        <v>992</v>
      </c>
      <c r="C117" s="76" t="s">
        <v>13</v>
      </c>
      <c r="D117" s="76" t="s">
        <v>3</v>
      </c>
      <c r="E117" s="134" t="s">
        <v>142</v>
      </c>
      <c r="F117" s="78">
        <v>800</v>
      </c>
      <c r="G117" s="75">
        <v>3.6</v>
      </c>
      <c r="H117" s="75">
        <v>3.6</v>
      </c>
      <c r="I117" s="78">
        <v>3.6</v>
      </c>
      <c r="J117" s="75">
        <f t="shared" si="16"/>
        <v>100</v>
      </c>
    </row>
    <row r="118" spans="1:10" ht="51" customHeight="1">
      <c r="A118" s="39" t="s">
        <v>64</v>
      </c>
      <c r="B118" s="181">
        <v>992</v>
      </c>
      <c r="C118" s="83" t="s">
        <v>13</v>
      </c>
      <c r="D118" s="83" t="s">
        <v>3</v>
      </c>
      <c r="E118" s="193" t="s">
        <v>143</v>
      </c>
      <c r="F118" s="79"/>
      <c r="G118" s="86">
        <f>G119+G123</f>
        <v>1073</v>
      </c>
      <c r="H118" s="86">
        <f>H119+H123</f>
        <v>1073</v>
      </c>
      <c r="I118" s="86">
        <f>I119+I123</f>
        <v>1041.6</v>
      </c>
      <c r="J118" s="86">
        <f t="shared" si="16"/>
        <v>97.07362534948741</v>
      </c>
    </row>
    <row r="119" spans="1:10" ht="47.25">
      <c r="A119" s="37" t="s">
        <v>65</v>
      </c>
      <c r="B119" s="212">
        <v>992</v>
      </c>
      <c r="C119" s="76" t="s">
        <v>13</v>
      </c>
      <c r="D119" s="76" t="s">
        <v>3</v>
      </c>
      <c r="E119" s="134" t="s">
        <v>144</v>
      </c>
      <c r="F119" s="78"/>
      <c r="G119" s="75">
        <f>G120+G121+G122</f>
        <v>973</v>
      </c>
      <c r="H119" s="75">
        <f>H120+H121+H122</f>
        <v>973</v>
      </c>
      <c r="I119" s="75">
        <f>I120+I121+I122</f>
        <v>942.1</v>
      </c>
      <c r="J119" s="75">
        <f t="shared" si="16"/>
        <v>96.82425488180884</v>
      </c>
    </row>
    <row r="120" spans="1:10" ht="141.75">
      <c r="A120" s="34" t="s">
        <v>68</v>
      </c>
      <c r="B120" s="212">
        <v>992</v>
      </c>
      <c r="C120" s="76" t="s">
        <v>13</v>
      </c>
      <c r="D120" s="76" t="s">
        <v>3</v>
      </c>
      <c r="E120" s="134" t="s">
        <v>144</v>
      </c>
      <c r="F120" s="78">
        <v>100</v>
      </c>
      <c r="G120" s="75">
        <v>311.9</v>
      </c>
      <c r="H120" s="75">
        <v>311.9</v>
      </c>
      <c r="I120" s="78">
        <v>311.9</v>
      </c>
      <c r="J120" s="75">
        <f t="shared" si="16"/>
        <v>100</v>
      </c>
    </row>
    <row r="121" spans="1:10" ht="47.25">
      <c r="A121" s="35" t="s">
        <v>69</v>
      </c>
      <c r="B121" s="212">
        <v>992</v>
      </c>
      <c r="C121" s="76" t="s">
        <v>13</v>
      </c>
      <c r="D121" s="76" t="s">
        <v>3</v>
      </c>
      <c r="E121" s="134" t="s">
        <v>144</v>
      </c>
      <c r="F121" s="78">
        <v>200</v>
      </c>
      <c r="G121" s="75">
        <v>650.2</v>
      </c>
      <c r="H121" s="75">
        <v>650.2</v>
      </c>
      <c r="I121" s="120">
        <v>620</v>
      </c>
      <c r="J121" s="75">
        <f t="shared" si="16"/>
        <v>95.35527529990772</v>
      </c>
    </row>
    <row r="122" spans="1:10" ht="21" customHeight="1">
      <c r="A122" s="35" t="s">
        <v>67</v>
      </c>
      <c r="B122" s="212">
        <v>992</v>
      </c>
      <c r="C122" s="76" t="s">
        <v>13</v>
      </c>
      <c r="D122" s="76" t="s">
        <v>3</v>
      </c>
      <c r="E122" s="134" t="s">
        <v>144</v>
      </c>
      <c r="F122" s="78">
        <v>800</v>
      </c>
      <c r="G122" s="75">
        <v>10.9</v>
      </c>
      <c r="H122" s="75">
        <v>10.9</v>
      </c>
      <c r="I122" s="78">
        <v>10.2</v>
      </c>
      <c r="J122" s="75">
        <f t="shared" si="16"/>
        <v>93.57798165137613</v>
      </c>
    </row>
    <row r="123" spans="1:10" ht="63">
      <c r="A123" s="35" t="s">
        <v>135</v>
      </c>
      <c r="B123" s="212">
        <v>992</v>
      </c>
      <c r="C123" s="76" t="s">
        <v>13</v>
      </c>
      <c r="D123" s="76" t="s">
        <v>3</v>
      </c>
      <c r="E123" s="134" t="s">
        <v>149</v>
      </c>
      <c r="F123" s="78"/>
      <c r="G123" s="75">
        <f>G124</f>
        <v>100</v>
      </c>
      <c r="H123" s="75">
        <f>H124</f>
        <v>100</v>
      </c>
      <c r="I123" s="75">
        <f>I124</f>
        <v>99.5</v>
      </c>
      <c r="J123" s="75">
        <f t="shared" si="16"/>
        <v>99.5</v>
      </c>
    </row>
    <row r="124" spans="1:10" ht="47.25">
      <c r="A124" s="35" t="s">
        <v>69</v>
      </c>
      <c r="B124" s="212">
        <v>992</v>
      </c>
      <c r="C124" s="76" t="s">
        <v>13</v>
      </c>
      <c r="D124" s="76" t="s">
        <v>3</v>
      </c>
      <c r="E124" s="134" t="s">
        <v>149</v>
      </c>
      <c r="F124" s="78">
        <v>200</v>
      </c>
      <c r="G124" s="75">
        <v>100</v>
      </c>
      <c r="H124" s="75">
        <v>100</v>
      </c>
      <c r="I124" s="78">
        <v>99.5</v>
      </c>
      <c r="J124" s="75">
        <f t="shared" si="16"/>
        <v>99.5</v>
      </c>
    </row>
    <row r="125" spans="1:10" ht="31.5">
      <c r="A125" s="39" t="s">
        <v>95</v>
      </c>
      <c r="B125" s="181">
        <v>992</v>
      </c>
      <c r="C125" s="83" t="s">
        <v>13</v>
      </c>
      <c r="D125" s="83" t="s">
        <v>3</v>
      </c>
      <c r="E125" s="193" t="s">
        <v>145</v>
      </c>
      <c r="F125" s="79"/>
      <c r="G125" s="86">
        <f>G126</f>
        <v>3316.1000000000004</v>
      </c>
      <c r="H125" s="86">
        <f>H126</f>
        <v>3316.1000000000004</v>
      </c>
      <c r="I125" s="86">
        <f>I126</f>
        <v>3316.1000000000004</v>
      </c>
      <c r="J125" s="86">
        <f t="shared" si="16"/>
        <v>100</v>
      </c>
    </row>
    <row r="126" spans="1:15" ht="98.25" customHeight="1">
      <c r="A126" s="46" t="s">
        <v>186</v>
      </c>
      <c r="B126" s="212">
        <v>992</v>
      </c>
      <c r="C126" s="76" t="s">
        <v>13</v>
      </c>
      <c r="D126" s="76" t="s">
        <v>3</v>
      </c>
      <c r="E126" s="134" t="s">
        <v>145</v>
      </c>
      <c r="F126" s="78"/>
      <c r="G126" s="75">
        <f>G127+G129</f>
        <v>3316.1000000000004</v>
      </c>
      <c r="H126" s="75">
        <f>H127+H129</f>
        <v>3316.1000000000004</v>
      </c>
      <c r="I126" s="75">
        <f>I127+I129</f>
        <v>3316.1000000000004</v>
      </c>
      <c r="J126" s="75">
        <f t="shared" si="16"/>
        <v>100</v>
      </c>
      <c r="N126" t="s">
        <v>72</v>
      </c>
      <c r="O126" t="s">
        <v>72</v>
      </c>
    </row>
    <row r="127" spans="1:12" ht="126">
      <c r="A127" s="46" t="s">
        <v>96</v>
      </c>
      <c r="B127" s="212">
        <v>992</v>
      </c>
      <c r="C127" s="76" t="s">
        <v>13</v>
      </c>
      <c r="D127" s="76" t="s">
        <v>3</v>
      </c>
      <c r="E127" s="90" t="s">
        <v>146</v>
      </c>
      <c r="F127" s="78"/>
      <c r="G127" s="128" t="str">
        <f>G128</f>
        <v>117,4</v>
      </c>
      <c r="H127" s="128">
        <f>H128</f>
        <v>117.4</v>
      </c>
      <c r="I127" s="75">
        <f>I128</f>
        <v>117.4</v>
      </c>
      <c r="J127" s="75">
        <f t="shared" si="16"/>
        <v>100</v>
      </c>
      <c r="L127" t="s">
        <v>72</v>
      </c>
    </row>
    <row r="128" spans="1:10" ht="141.75">
      <c r="A128" s="34" t="s">
        <v>68</v>
      </c>
      <c r="B128" s="212">
        <v>992</v>
      </c>
      <c r="C128" s="76" t="s">
        <v>13</v>
      </c>
      <c r="D128" s="76" t="s">
        <v>3</v>
      </c>
      <c r="E128" s="90" t="s">
        <v>146</v>
      </c>
      <c r="F128" s="78">
        <v>100</v>
      </c>
      <c r="G128" s="100" t="s">
        <v>187</v>
      </c>
      <c r="H128" s="73">
        <v>117.4</v>
      </c>
      <c r="I128" s="120">
        <v>117.4</v>
      </c>
      <c r="J128" s="75">
        <f t="shared" si="16"/>
        <v>100</v>
      </c>
    </row>
    <row r="129" spans="1:14" ht="126">
      <c r="A129" s="46" t="s">
        <v>96</v>
      </c>
      <c r="B129" s="212">
        <v>992</v>
      </c>
      <c r="C129" s="76" t="s">
        <v>13</v>
      </c>
      <c r="D129" s="76" t="s">
        <v>3</v>
      </c>
      <c r="E129" s="90" t="s">
        <v>188</v>
      </c>
      <c r="F129" s="78"/>
      <c r="G129" s="73">
        <f>SUM(G130:G131)</f>
        <v>3198.7000000000003</v>
      </c>
      <c r="H129" s="73">
        <f>SUM(H130:H131)</f>
        <v>3198.7000000000003</v>
      </c>
      <c r="I129" s="73">
        <f>SUM(I130:I131)</f>
        <v>3198.7000000000003</v>
      </c>
      <c r="J129" s="75">
        <f t="shared" si="16"/>
        <v>100</v>
      </c>
      <c r="L129" t="s">
        <v>72</v>
      </c>
      <c r="N129" t="s">
        <v>72</v>
      </c>
    </row>
    <row r="130" spans="1:14" ht="141.75">
      <c r="A130" s="34" t="s">
        <v>68</v>
      </c>
      <c r="B130" s="212">
        <v>992</v>
      </c>
      <c r="C130" s="76" t="s">
        <v>13</v>
      </c>
      <c r="D130" s="76" t="s">
        <v>3</v>
      </c>
      <c r="E130" s="90" t="s">
        <v>188</v>
      </c>
      <c r="F130" s="78">
        <v>100</v>
      </c>
      <c r="G130" s="73">
        <v>2771.9</v>
      </c>
      <c r="H130" s="73">
        <v>2771.9</v>
      </c>
      <c r="I130" s="75">
        <v>2771.9</v>
      </c>
      <c r="J130" s="75">
        <f t="shared" si="16"/>
        <v>100</v>
      </c>
      <c r="N130" t="s">
        <v>72</v>
      </c>
    </row>
    <row r="131" spans="1:10" ht="27" customHeight="1">
      <c r="A131" s="201" t="s">
        <v>71</v>
      </c>
      <c r="B131" s="212">
        <v>992</v>
      </c>
      <c r="C131" s="76" t="s">
        <v>13</v>
      </c>
      <c r="D131" s="76" t="s">
        <v>3</v>
      </c>
      <c r="E131" s="90" t="s">
        <v>163</v>
      </c>
      <c r="F131" s="224">
        <v>500</v>
      </c>
      <c r="G131" s="81">
        <v>426.8</v>
      </c>
      <c r="H131" s="81">
        <v>426.8</v>
      </c>
      <c r="I131" s="225">
        <v>426.8</v>
      </c>
      <c r="J131" s="75">
        <f t="shared" si="16"/>
        <v>100</v>
      </c>
    </row>
    <row r="132" spans="1:10" ht="22.5" customHeight="1">
      <c r="A132" s="213" t="s">
        <v>26</v>
      </c>
      <c r="B132" s="175">
        <v>992</v>
      </c>
      <c r="C132" s="156" t="s">
        <v>27</v>
      </c>
      <c r="D132" s="156"/>
      <c r="E132" s="156"/>
      <c r="F132" s="176"/>
      <c r="G132" s="146">
        <f>G133</f>
        <v>510</v>
      </c>
      <c r="H132" s="146">
        <f>H133</f>
        <v>510</v>
      </c>
      <c r="I132" s="146">
        <f>I133</f>
        <v>510</v>
      </c>
      <c r="J132" s="146">
        <f t="shared" si="16"/>
        <v>100</v>
      </c>
    </row>
    <row r="133" spans="1:10" ht="28.5">
      <c r="A133" s="204" t="s">
        <v>28</v>
      </c>
      <c r="B133" s="175">
        <v>992</v>
      </c>
      <c r="C133" s="142" t="s">
        <v>27</v>
      </c>
      <c r="D133" s="142" t="s">
        <v>5</v>
      </c>
      <c r="E133" s="142"/>
      <c r="F133" s="176"/>
      <c r="G133" s="146">
        <f>G134</f>
        <v>510</v>
      </c>
      <c r="H133" s="146">
        <f aca="true" t="shared" si="22" ref="H133:I135">H134</f>
        <v>510</v>
      </c>
      <c r="I133" s="146">
        <f t="shared" si="22"/>
        <v>510</v>
      </c>
      <c r="J133" s="146">
        <f>I133/H133*100</f>
        <v>100</v>
      </c>
    </row>
    <row r="134" spans="1:10" ht="98.25" customHeight="1">
      <c r="A134" s="205" t="s">
        <v>189</v>
      </c>
      <c r="B134" s="212">
        <v>992</v>
      </c>
      <c r="C134" s="76" t="s">
        <v>27</v>
      </c>
      <c r="D134" s="76" t="s">
        <v>5</v>
      </c>
      <c r="E134" s="134" t="s">
        <v>147</v>
      </c>
      <c r="F134" s="182"/>
      <c r="G134" s="88">
        <f>G135</f>
        <v>510</v>
      </c>
      <c r="H134" s="88">
        <f t="shared" si="22"/>
        <v>510</v>
      </c>
      <c r="I134" s="88">
        <f t="shared" si="22"/>
        <v>510</v>
      </c>
      <c r="J134" s="75">
        <f t="shared" si="16"/>
        <v>100</v>
      </c>
    </row>
    <row r="135" spans="1:10" ht="47.25">
      <c r="A135" s="35" t="s">
        <v>56</v>
      </c>
      <c r="B135" s="212">
        <v>992</v>
      </c>
      <c r="C135" s="76" t="s">
        <v>27</v>
      </c>
      <c r="D135" s="76" t="s">
        <v>5</v>
      </c>
      <c r="E135" s="134" t="s">
        <v>148</v>
      </c>
      <c r="F135" s="78"/>
      <c r="G135" s="88">
        <f>G136</f>
        <v>510</v>
      </c>
      <c r="H135" s="88">
        <f t="shared" si="22"/>
        <v>510</v>
      </c>
      <c r="I135" s="88">
        <f t="shared" si="22"/>
        <v>510</v>
      </c>
      <c r="J135" s="75">
        <f>I135/H135*100</f>
        <v>100</v>
      </c>
    </row>
    <row r="136" spans="1:10" ht="31.5">
      <c r="A136" s="43" t="s">
        <v>70</v>
      </c>
      <c r="B136" s="212">
        <v>992</v>
      </c>
      <c r="C136" s="76" t="s">
        <v>27</v>
      </c>
      <c r="D136" s="76" t="s">
        <v>5</v>
      </c>
      <c r="E136" s="134" t="s">
        <v>148</v>
      </c>
      <c r="F136" s="78">
        <v>300</v>
      </c>
      <c r="G136" s="88">
        <v>510</v>
      </c>
      <c r="H136" s="88">
        <v>510</v>
      </c>
      <c r="I136" s="192">
        <v>510</v>
      </c>
      <c r="J136" s="75">
        <f>I136/H136*100</f>
        <v>100</v>
      </c>
    </row>
    <row r="137" spans="1:10" ht="24.75" customHeight="1">
      <c r="A137" s="183" t="s">
        <v>33</v>
      </c>
      <c r="B137" s="175">
        <v>992</v>
      </c>
      <c r="C137" s="142" t="s">
        <v>30</v>
      </c>
      <c r="D137" s="142"/>
      <c r="E137" s="143"/>
      <c r="F137" s="184"/>
      <c r="G137" s="143">
        <f aca="true" t="shared" si="23" ref="G137:I139">G138</f>
        <v>586.3</v>
      </c>
      <c r="H137" s="143">
        <f t="shared" si="23"/>
        <v>586.3</v>
      </c>
      <c r="I137" s="143">
        <f t="shared" si="23"/>
        <v>585.6</v>
      </c>
      <c r="J137" s="146">
        <f t="shared" si="16"/>
        <v>99.88060719768038</v>
      </c>
    </row>
    <row r="138" spans="1:10" ht="15.75">
      <c r="A138" s="206" t="s">
        <v>31</v>
      </c>
      <c r="B138" s="181">
        <v>992</v>
      </c>
      <c r="C138" s="83" t="s">
        <v>30</v>
      </c>
      <c r="D138" s="83" t="s">
        <v>3</v>
      </c>
      <c r="E138" s="186"/>
      <c r="F138" s="203"/>
      <c r="G138" s="74">
        <f t="shared" si="23"/>
        <v>586.3</v>
      </c>
      <c r="H138" s="74">
        <f t="shared" si="23"/>
        <v>586.3</v>
      </c>
      <c r="I138" s="74">
        <f t="shared" si="23"/>
        <v>585.6</v>
      </c>
      <c r="J138" s="86">
        <f>I138/H138*100</f>
        <v>99.88060719768038</v>
      </c>
    </row>
    <row r="139" spans="1:10" ht="47.25">
      <c r="A139" s="35" t="s">
        <v>66</v>
      </c>
      <c r="B139" s="212">
        <v>992</v>
      </c>
      <c r="C139" s="76" t="s">
        <v>30</v>
      </c>
      <c r="D139" s="76" t="s">
        <v>3</v>
      </c>
      <c r="E139" s="134" t="s">
        <v>152</v>
      </c>
      <c r="F139" s="78"/>
      <c r="G139" s="92">
        <f t="shared" si="23"/>
        <v>586.3</v>
      </c>
      <c r="H139" s="92">
        <f t="shared" si="23"/>
        <v>586.3</v>
      </c>
      <c r="I139" s="88">
        <f t="shared" si="23"/>
        <v>585.6</v>
      </c>
      <c r="J139" s="88">
        <f>I139/H139*100</f>
        <v>99.88060719768038</v>
      </c>
    </row>
    <row r="140" spans="1:10" ht="47.25">
      <c r="A140" s="201" t="s">
        <v>97</v>
      </c>
      <c r="B140" s="212">
        <v>992</v>
      </c>
      <c r="C140" s="76" t="s">
        <v>30</v>
      </c>
      <c r="D140" s="76" t="s">
        <v>3</v>
      </c>
      <c r="E140" s="134" t="s">
        <v>153</v>
      </c>
      <c r="F140" s="78"/>
      <c r="G140" s="92">
        <v>586.3</v>
      </c>
      <c r="H140" s="92">
        <v>586.3</v>
      </c>
      <c r="I140" s="92">
        <v>585.6</v>
      </c>
      <c r="J140" s="88">
        <f>I140/H140*100</f>
        <v>99.88060719768038</v>
      </c>
    </row>
    <row r="141" spans="1:14" ht="141.75">
      <c r="A141" s="34" t="s">
        <v>68</v>
      </c>
      <c r="B141" s="212">
        <v>992</v>
      </c>
      <c r="C141" s="76" t="s">
        <v>30</v>
      </c>
      <c r="D141" s="76" t="s">
        <v>3</v>
      </c>
      <c r="E141" s="134" t="s">
        <v>153</v>
      </c>
      <c r="F141" s="78">
        <v>100</v>
      </c>
      <c r="G141" s="73">
        <v>486.6</v>
      </c>
      <c r="H141" s="73">
        <v>486.6</v>
      </c>
      <c r="I141" s="120">
        <v>486.6</v>
      </c>
      <c r="J141" s="75">
        <f t="shared" si="16"/>
        <v>100</v>
      </c>
      <c r="L141" t="s">
        <v>72</v>
      </c>
      <c r="M141" t="s">
        <v>72</v>
      </c>
      <c r="N141" t="s">
        <v>72</v>
      </c>
    </row>
    <row r="142" spans="1:10" ht="47.25">
      <c r="A142" s="35" t="s">
        <v>69</v>
      </c>
      <c r="B142" s="212">
        <v>992</v>
      </c>
      <c r="C142" s="76" t="s">
        <v>30</v>
      </c>
      <c r="D142" s="76" t="s">
        <v>3</v>
      </c>
      <c r="E142" s="134" t="s">
        <v>153</v>
      </c>
      <c r="F142" s="78">
        <v>200</v>
      </c>
      <c r="G142" s="75">
        <v>93.7</v>
      </c>
      <c r="H142" s="75">
        <v>93.7</v>
      </c>
      <c r="I142" s="78">
        <v>93.7</v>
      </c>
      <c r="J142" s="75">
        <f t="shared" si="16"/>
        <v>100</v>
      </c>
    </row>
    <row r="143" spans="1:10" ht="21" customHeight="1">
      <c r="A143" s="35" t="s">
        <v>67</v>
      </c>
      <c r="B143" s="212">
        <v>992</v>
      </c>
      <c r="C143" s="76" t="s">
        <v>30</v>
      </c>
      <c r="D143" s="76" t="s">
        <v>3</v>
      </c>
      <c r="E143" s="134" t="s">
        <v>153</v>
      </c>
      <c r="F143" s="78">
        <v>800</v>
      </c>
      <c r="G143" s="75">
        <v>5.9</v>
      </c>
      <c r="H143" s="75">
        <v>5.9</v>
      </c>
      <c r="I143" s="78">
        <v>5.2</v>
      </c>
      <c r="J143" s="75">
        <f t="shared" si="16"/>
        <v>88.13559322033898</v>
      </c>
    </row>
    <row r="144" spans="1:10" ht="30" customHeight="1">
      <c r="A144" s="228" t="s">
        <v>25</v>
      </c>
      <c r="B144" s="228"/>
      <c r="C144" s="229"/>
      <c r="D144" s="229"/>
      <c r="E144" s="229"/>
      <c r="F144" s="229"/>
      <c r="G144" s="257">
        <f>G11+G54+G59+G69+G83+G104+G109+G132+G137</f>
        <v>16461.399999999998</v>
      </c>
      <c r="H144" s="230">
        <f>H11+H54+H59+H69+H83+H104+H109+H132+H137</f>
        <v>16461.399999999998</v>
      </c>
      <c r="I144" s="230">
        <f>I11+I54+I59+I69+I83+I104+I109+I132+I137</f>
        <v>15520.700000000003</v>
      </c>
      <c r="J144" s="230">
        <f t="shared" si="16"/>
        <v>94.28541922315236</v>
      </c>
    </row>
    <row r="145" spans="1:10" ht="15">
      <c r="A145" s="44"/>
      <c r="B145" s="44"/>
      <c r="C145" s="45"/>
      <c r="D145" s="45"/>
      <c r="E145" s="45"/>
      <c r="F145" s="44"/>
      <c r="G145" s="44"/>
      <c r="H145" s="44"/>
      <c r="I145" s="57"/>
      <c r="J145" s="57"/>
    </row>
    <row r="146" spans="1:10" ht="15.75">
      <c r="A146" s="4" t="s">
        <v>78</v>
      </c>
      <c r="B146" s="4"/>
      <c r="C146" s="4"/>
      <c r="D146" s="4"/>
      <c r="E146" s="4"/>
      <c r="F146" s="4"/>
      <c r="G146" s="4"/>
      <c r="H146" s="4"/>
      <c r="I146" s="10"/>
      <c r="J146" s="10"/>
    </row>
    <row r="147" spans="1:10" ht="19.5" customHeight="1">
      <c r="A147" s="4" t="s">
        <v>38</v>
      </c>
      <c r="B147" s="4"/>
      <c r="C147" s="4"/>
      <c r="D147" s="4"/>
      <c r="E147" s="4"/>
      <c r="F147" s="4"/>
      <c r="G147" s="4"/>
      <c r="H147" s="4"/>
      <c r="I147" s="248" t="s">
        <v>165</v>
      </c>
      <c r="J147" s="248"/>
    </row>
    <row r="148" spans="1:10" ht="15.75">
      <c r="A148" s="4"/>
      <c r="B148" s="4"/>
      <c r="C148" s="4"/>
      <c r="D148" s="4"/>
      <c r="E148" s="4"/>
      <c r="F148" s="4"/>
      <c r="G148" s="4"/>
      <c r="H148" s="4"/>
      <c r="I148" s="4"/>
      <c r="J148" s="4"/>
    </row>
  </sheetData>
  <sheetProtection/>
  <mergeCells count="6">
    <mergeCell ref="G8:J8"/>
    <mergeCell ref="A6:J7"/>
    <mergeCell ref="E1:J4"/>
    <mergeCell ref="I147:J147"/>
    <mergeCell ref="A5:K5"/>
    <mergeCell ref="C8:F8"/>
  </mergeCells>
  <printOptions/>
  <pageMargins left="0.7" right="0.7" top="0.75" bottom="0.75" header="0.3" footer="0.3"/>
  <pageSetup fitToHeight="0" fitToWidth="1" horizontalDpi="600" verticalDpi="600" orientation="portrait" paperSize="9" scale="7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Admin</cp:lastModifiedBy>
  <cp:lastPrinted>2019-03-25T07:50:15Z</cp:lastPrinted>
  <dcterms:created xsi:type="dcterms:W3CDTF">2000-03-06T12:32:30Z</dcterms:created>
  <dcterms:modified xsi:type="dcterms:W3CDTF">2019-03-25T07:50:20Z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7</vt:lpwstr>
  </property>
  <property fmtid="{D5CDD505-2E9C-101B-9397-08002B2CF9AE}" pid="3" name="first_table_row1">
    <vt:lpwstr>9</vt:lpwstr>
  </property>
  <property fmtid="{D5CDD505-2E9C-101B-9397-08002B2CF9AE}" pid="4" name="first_table_row2">
    <vt:lpwstr>9</vt:lpwstr>
  </property>
  <property fmtid="{D5CDD505-2E9C-101B-9397-08002B2CF9AE}" pid="5" name="first_table_col">
    <vt:lpwstr>1</vt:lpwstr>
  </property>
  <property fmtid="{D5CDD505-2E9C-101B-9397-08002B2CF9AE}" pid="6" name="rows_to_last">
    <vt:lpwstr>4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2</vt:lpwstr>
  </property>
  <property fmtid="{D5CDD505-2E9C-101B-9397-08002B2CF9AE}" pid="12" name="Colspan">
    <vt:lpwstr>4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char,char,char,char,char,char,number</vt:lpwstr>
  </property>
  <property fmtid="{D5CDD505-2E9C-101B-9397-08002B2CF9AE}" pid="26" name="inversion_ready">
    <vt:lpwstr/>
  </property>
  <property fmtid="{D5CDD505-2E9C-101B-9397-08002B2CF9AE}" pid="27" name="sheet1_last_row">
    <vt:lpwstr>4882</vt:lpwstr>
  </property>
  <property fmtid="{D5CDD505-2E9C-101B-9397-08002B2CF9AE}" pid="28" name="Rep_name">
    <vt:lpwstr>r_vstruct_minc_y</vt:lpwstr>
  </property>
  <property fmtid="{D5CDD505-2E9C-101B-9397-08002B2CF9AE}" pid="29" name="wb_name1">
    <vt:lpwstr>r_vstruct_minc_y1</vt:lpwstr>
  </property>
  <property fmtid="{D5CDD505-2E9C-101B-9397-08002B2CF9AE}" pid="30" name="wb_number">
    <vt:i4>1</vt:i4>
  </property>
  <property fmtid="{D5CDD505-2E9C-101B-9397-08002B2CF9AE}" pid="31" name="wb_total">
    <vt:i4>1</vt:i4>
  </property>
  <property fmtid="{D5CDD505-2E9C-101B-9397-08002B2CF9AE}" pid="32" name="wb_sheets_total">
    <vt:lpwstr>1</vt:lpwstr>
  </property>
  <property fmtid="{D5CDD505-2E9C-101B-9397-08002B2CF9AE}" pid="33" name="line_breaks">
    <vt:lpwstr/>
  </property>
  <property fmtid="{D5CDD505-2E9C-101B-9397-08002B2CF9AE}" pid="34" name="auto_xls_convert">
    <vt:i4>0</vt:i4>
  </property>
  <property fmtid="{D5CDD505-2E9C-101B-9397-08002B2CF9AE}" pid="35" name="upper_col_number">
    <vt:lpwstr>12</vt:lpwstr>
  </property>
  <property fmtid="{D5CDD505-2E9C-101B-9397-08002B2CF9AE}" pid="36" name="SQLCA_str">
    <vt:lpwstr>sa #@$none L09J8I9N18PX0VP Tschelkovo2003</vt:lpwstr>
  </property>
  <property fmtid="{D5CDD505-2E9C-101B-9397-08002B2CF9AE}" pid="37" name="Pb_version">
    <vt:lpwstr/>
  </property>
  <property fmtid="{D5CDD505-2E9C-101B-9397-08002B2CF9AE}" pid="38" name="Program_version">
    <vt:lpwstr/>
  </property>
  <property fmtid="{D5CDD505-2E9C-101B-9397-08002B2CF9AE}" pid="39" name="Html_converter_version">
    <vt:lpwstr>2.5.2</vt:lpwstr>
  </property>
  <property fmtid="{D5CDD505-2E9C-101B-9397-08002B2CF9AE}" pid="40" name="Xls_conv_version">
    <vt:lpwstr>2.5.2</vt:lpwstr>
  </property>
  <property fmtid="{D5CDD505-2E9C-101B-9397-08002B2CF9AE}" pid="41" name="Html_built_time">
    <vt:lpwstr>start_time=11:44:50, finish_time=11:49:42</vt:lpwstr>
  </property>
  <property fmtid="{D5CDD505-2E9C-101B-9397-08002B2CF9AE}" pid="42" name="Finish_time">
    <vt:lpwstr>11:52:10 AM</vt:lpwstr>
  </property>
  <property fmtid="{D5CDD505-2E9C-101B-9397-08002B2CF9AE}" pid="43" name="Xls_save_path">
    <vt:lpwstr/>
  </property>
  <property fmtid="{D5CDD505-2E9C-101B-9397-08002B2CF9AE}" pid="44" name="html_table_rows">
    <vt:i4>4882</vt:i4>
  </property>
  <property fmtid="{D5CDD505-2E9C-101B-9397-08002B2CF9AE}" pid="45" name="html_array_dim">
    <vt:i4>4884</vt:i4>
  </property>
</Properties>
</file>